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za.salomao\Documents\Documents\SECRETARIA DE DESENVOLVIMENTO REGIONAL\CICLOVIA - AV. 7 DE SETEMBRO\DOCS LICITAÇÃO MAIO 22\"/>
    </mc:Choice>
  </mc:AlternateContent>
  <xr:revisionPtr revIDLastSave="0" documentId="13_ncr:1_{F0013FCC-FA42-44CD-9D05-5F579A206FB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RÇAMENTO" sheetId="1" r:id="rId1"/>
    <sheet name="CRONOGRAMA" sheetId="3" r:id="rId2"/>
  </sheets>
  <definedNames>
    <definedName name="_xlnm.Print_Area" localSheetId="0">ORÇAMENTO!$A$1:$H$50</definedName>
    <definedName name="_xlnm.Print_Titles" localSheetId="0">ORÇAMENTO!$1:$12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7" i="3" l="1"/>
  <c r="L18" i="3" l="1"/>
  <c r="L17" i="3"/>
  <c r="L16" i="3"/>
  <c r="L15" i="3"/>
  <c r="B18" i="3"/>
  <c r="B17" i="3"/>
  <c r="B16" i="3"/>
  <c r="B15" i="3"/>
  <c r="B14" i="3"/>
  <c r="B13" i="3"/>
  <c r="F40" i="1"/>
  <c r="F41" i="1" s="1"/>
  <c r="F37" i="1"/>
  <c r="F38" i="1" s="1"/>
  <c r="F34" i="1"/>
  <c r="F33" i="1"/>
  <c r="F32" i="1"/>
  <c r="F31" i="1"/>
  <c r="F28" i="1"/>
  <c r="F27" i="1"/>
  <c r="F26" i="1"/>
  <c r="F23" i="1"/>
  <c r="F22" i="1"/>
  <c r="F21" i="1"/>
  <c r="F20" i="1"/>
  <c r="F17" i="1"/>
  <c r="F16" i="1"/>
  <c r="L14" i="3"/>
  <c r="L13" i="3"/>
  <c r="A6" i="3"/>
  <c r="A5" i="3"/>
  <c r="A4" i="3"/>
  <c r="A3" i="3"/>
  <c r="D18" i="3" l="1"/>
  <c r="K18" i="3" s="1"/>
  <c r="F35" i="1"/>
  <c r="F29" i="1"/>
  <c r="F24" i="1"/>
  <c r="D14" i="3" s="1"/>
  <c r="F15" i="1"/>
  <c r="D16" i="3" l="1"/>
  <c r="K16" i="3" s="1"/>
  <c r="D15" i="3"/>
  <c r="I15" i="3" s="1"/>
  <c r="D17" i="3"/>
  <c r="K17" i="3" s="1"/>
  <c r="I18" i="3"/>
  <c r="M18" i="3" s="1"/>
  <c r="F18" i="1"/>
  <c r="F42" i="1" s="1"/>
  <c r="K28" i="3" l="1"/>
  <c r="D13" i="3"/>
  <c r="I17" i="3"/>
  <c r="M17" i="3" s="1"/>
  <c r="G15" i="3"/>
  <c r="M15" i="3" s="1"/>
  <c r="I16" i="3"/>
  <c r="M16" i="3" s="1"/>
  <c r="F43" i="1"/>
  <c r="F44" i="1" s="1"/>
  <c r="E42" i="1"/>
  <c r="G13" i="3" l="1"/>
  <c r="M13" i="3" s="1"/>
  <c r="D28" i="3"/>
  <c r="G14" i="3"/>
  <c r="I28" i="3"/>
  <c r="H28" i="3" l="1"/>
  <c r="J28" i="3"/>
  <c r="G28" i="3"/>
  <c r="F28" i="3" s="1"/>
  <c r="E18" i="3"/>
  <c r="E14" i="3"/>
  <c r="E13" i="3"/>
  <c r="E17" i="3"/>
  <c r="E15" i="3"/>
  <c r="E16" i="3"/>
  <c r="M14" i="3"/>
  <c r="M28" i="3" s="1"/>
  <c r="L28" i="3" s="1"/>
  <c r="E28" i="3" l="1"/>
</calcChain>
</file>

<file path=xl/sharedStrings.xml><?xml version="1.0" encoding="utf-8"?>
<sst xmlns="http://schemas.openxmlformats.org/spreadsheetml/2006/main" count="147" uniqueCount="105">
  <si>
    <t>m²</t>
  </si>
  <si>
    <t>m³</t>
  </si>
  <si>
    <t>PLANILHA ORÇAMENTÁRIA</t>
  </si>
  <si>
    <t>PLANILHA ORÇAMENTÁRIA SINTÉTICA</t>
  </si>
  <si>
    <t>IMPRIMAÇÃO BETUMINOSA LIGANTE</t>
  </si>
  <si>
    <t>1.0</t>
  </si>
  <si>
    <t>1.1</t>
  </si>
  <si>
    <t>2.0</t>
  </si>
  <si>
    <t>2.1</t>
  </si>
  <si>
    <t>2.2</t>
  </si>
  <si>
    <t>2.3</t>
  </si>
  <si>
    <t>3.0</t>
  </si>
  <si>
    <t>4.0</t>
  </si>
  <si>
    <t>ITEM</t>
  </si>
  <si>
    <t>DESCRIÇÃO</t>
  </si>
  <si>
    <t>QUANT.</t>
  </si>
  <si>
    <t>PESO</t>
  </si>
  <si>
    <t>1º MÊS</t>
  </si>
  <si>
    <t>2º MÊS</t>
  </si>
  <si>
    <t>VALOR (R$)</t>
  </si>
  <si>
    <t>ÍNDICE</t>
  </si>
  <si>
    <t>NO MÊS</t>
  </si>
  <si>
    <t>ACUMULADO</t>
  </si>
  <si>
    <t/>
  </si>
  <si>
    <t>CRONOGRAMA FÍSICO FINANCEIRO</t>
  </si>
  <si>
    <t>TOTAL COM BDI</t>
  </si>
  <si>
    <t>7.0</t>
  </si>
  <si>
    <t>FINANCEIRO NO MÊS (EM R$)</t>
  </si>
  <si>
    <t>DESCRIÇÃO SERVIÇOS</t>
  </si>
  <si>
    <t>U N</t>
  </si>
  <si>
    <t>P.U.
S/BDI</t>
  </si>
  <si>
    <t>TOTAL</t>
  </si>
  <si>
    <t>REFERENCIA</t>
  </si>
  <si>
    <t>CODIGO</t>
  </si>
  <si>
    <t>FONTE</t>
  </si>
  <si>
    <t>02.08.020</t>
  </si>
  <si>
    <t>54.03.230</t>
  </si>
  <si>
    <t>54.03.210</t>
  </si>
  <si>
    <t xml:space="preserve">TOTAL PROPOSTA </t>
  </si>
  <si>
    <t>ÓRGÃO: SECRETARIA DE ESTADO DE DESENVOLVIMENTO REGIONAL</t>
  </si>
  <si>
    <t>PLACA DE IDENTIFICAÇÃO PARA OBRA</t>
  </si>
  <si>
    <t>CAMADA DE ROLAMENTO EM CONCRETO BETUMINOSO USINADO QUENTE - CBUQ</t>
  </si>
  <si>
    <t>LIMPEZA MECANIZADA DO TERRENO, INCLUSIVE TRONCOS ATÉ 15 CM DE DIÂMETRO, COM CAMINHÃO À DISPOSIÇÃO DENTRO E FORA DA OBRA, COM TRANSPORTE NO RAIO DE ATÉ 1 KM</t>
  </si>
  <si>
    <t>LOCAÇÃO DE VIAS, CALÇADAS, TANQUES E LAGOAS</t>
  </si>
  <si>
    <t>1.2</t>
  </si>
  <si>
    <t>1.3</t>
  </si>
  <si>
    <t xml:space="preserve"> 02.10.060</t>
  </si>
  <si>
    <t xml:space="preserve"> 02.09.040</t>
  </si>
  <si>
    <t>EXECUÇÃO DE BASE</t>
  </si>
  <si>
    <t>ABERTURA DE CAIXA ATÉ 25 CM, INCLUI ESCAVAÇÃO, COMPACTAÇÃO, TRANSPORTE E PREPARO DO SUB-LEITO</t>
  </si>
  <si>
    <t>M²</t>
  </si>
  <si>
    <t>ESCAVAÇÃO E CARGA MECANIZADA PARA EXPLORAÇÃO DE SOLO EM JAZIDA</t>
  </si>
  <si>
    <t>M³</t>
  </si>
  <si>
    <t>TRANSPORTE DE SOLO DE 1ª E 2ª CATEGORIA POR CAMINHÃO PARA DISTÂNCIAS SUPERIORES AO 3° KM ATÉ O 5° KM</t>
  </si>
  <si>
    <t>COMPACTAÇÃO DE ATERRO MECANIZADO A 100% PN, SEM FORNECIMENTO DE SOLO EM CAMPO ABERTO</t>
  </si>
  <si>
    <t>CDHU/184</t>
  </si>
  <si>
    <t>2.4</t>
  </si>
  <si>
    <t xml:space="preserve">54.01.400 </t>
  </si>
  <si>
    <t xml:space="preserve"> 07.01.010 </t>
  </si>
  <si>
    <t xml:space="preserve"> 05.10.022 </t>
  </si>
  <si>
    <t xml:space="preserve"> 07.12.030 </t>
  </si>
  <si>
    <t>GUIA E SARJETA</t>
  </si>
  <si>
    <t>PINTURA DE MEIO-FIO COM TINTA BRANCA A BASE DE CAL (CAIAÇÃO). AF_05/2021</t>
  </si>
  <si>
    <t>M</t>
  </si>
  <si>
    <t>CONCRETO USINADO, FCK = 25 MPA - PARA PERFIL EXTRUDADO</t>
  </si>
  <si>
    <t>EXECUÇÃO DE PERFIL EXTRUSADO NO LOCAL</t>
  </si>
  <si>
    <t>3.1</t>
  </si>
  <si>
    <t>3.2</t>
  </si>
  <si>
    <t>3.3</t>
  </si>
  <si>
    <t xml:space="preserve"> 11.01.630 </t>
  </si>
  <si>
    <t xml:space="preserve"> 54.06.150 </t>
  </si>
  <si>
    <t xml:space="preserve"> 102498 </t>
  </si>
  <si>
    <t>SINAPI</t>
  </si>
  <si>
    <t>PAVIMENTO NOVO</t>
  </si>
  <si>
    <t>4.1</t>
  </si>
  <si>
    <t>4.2</t>
  </si>
  <si>
    <t>4.3</t>
  </si>
  <si>
    <t>4.4</t>
  </si>
  <si>
    <t>IMPRIMAÇÃO BETUMINOSA IMPERMEABILIZANTE</t>
  </si>
  <si>
    <t>PINTURA DE EIXO VIÁRIO SOBRE ASFALTO COM TINTA RETRORREFLETIVA A BASE DE RESINA ACRÍLICA COM MICROESFERAS DE VIDRO, APLICAÇÃO MECÂNICA COM DEMARCADORA AUTOPROPELIDA. AF_05/2021</t>
  </si>
  <si>
    <t>54.03.240</t>
  </si>
  <si>
    <t>5.0</t>
  </si>
  <si>
    <t>5.1</t>
  </si>
  <si>
    <t>6.0</t>
  </si>
  <si>
    <t>6.1</t>
  </si>
  <si>
    <t>SERVIÇOS PRELIMINARES</t>
  </si>
  <si>
    <t>73844/002</t>
  </si>
  <si>
    <t xml:space="preserve"> MURO DE ARRIMO DE ALVENARIA DE TIJOLOS
</t>
  </si>
  <si>
    <t xml:space="preserve"> MURO DE ARRIMO DE ALVENARIA DE TIJOLOS</t>
  </si>
  <si>
    <t>ALAMBRADO</t>
  </si>
  <si>
    <t>OBJETO: CONSTRUÇÃO DE CICLOVIA</t>
  </si>
  <si>
    <t>LOCAL:AVENIDA SETE DE SETEMBRO S/N</t>
  </si>
  <si>
    <t>ALAMBRADO EM MOURÕES DE CONCRETO, COM TELA DE ARAME GALVANIZADO (INCLUSIVE MURETA EM CONCRETO). AF_05/2018</t>
  </si>
  <si>
    <t>REFERÊNCIA: BOLETIM CDHU N°185 COM DESONERAÇÃO  E SINAPI - 04/2022 - SÃO PAULO</t>
  </si>
  <si>
    <t>3º MÊS</t>
  </si>
  <si>
    <t>PRAZO DE EXECUÇÃO : 3 MESES</t>
  </si>
  <si>
    <t>CREA:</t>
  </si>
  <si>
    <r>
      <t xml:space="preserve">BDI (25%) (A SDR NÃO REMUNERA ADMINISTRAÇÃO LOCAL DA OBRA E TAMBÉM NÃO REMUNERA TAXAS DE MOBILIZAÇÃO E DESMOBILIZAÇÃO. É PERMITIDO B.D.I. DE ATÉ 25%)                                                                                                                                                                    </t>
    </r>
    <r>
      <rPr>
        <b/>
        <sz val="10"/>
        <rFont val="Arial"/>
        <family val="2"/>
      </rPr>
      <t>PREENCHER BDI  =&gt;</t>
    </r>
  </si>
  <si>
    <t xml:space="preserve"> PARAGUAÇU PAULISTA    DE      DE 2022</t>
  </si>
  <si>
    <t>______________________________</t>
  </si>
  <si>
    <t>RESPONSÁVEL LEGAL PELA EMPRESA</t>
  </si>
  <si>
    <t xml:space="preserve">ENG. ª CIVIL RESPONSÁVEL - CREA: </t>
  </si>
  <si>
    <t>DATA: XX/XX/XXXX</t>
  </si>
  <si>
    <t>ENGENHEIRO RESPONSÁVEL</t>
  </si>
  <si>
    <t>Paraguaçu Paulista,    de     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</si>
</sst>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&quot; &quot;;&quot;(&quot;#,##0.00&quot;)&quot;;&quot;-&quot;#&quot; &quot;;&quot; &quot;@&quot; &quot;"/>
    <numFmt numFmtId="165" formatCode="[$R$-416]&quot; &quot;#,##0.00;[Red]&quot;-&quot;[$R$-416]&quot; &quot;#,##0.00"/>
    <numFmt numFmtId="166" formatCode="0.000"/>
    <numFmt numFmtId="167" formatCode="_(* #,##0.00_);_(* \(#,##0.00\);_(* \-??_);_(@_)"/>
    <numFmt numFmtId="168" formatCode="_-&quot;R$ &quot;* #,##0.00_-;&quot;-R$ &quot;* #,##0.00_-;_-&quot;R$ &quot;* \-??_-;_-@_-"/>
  </numFmts>
  <fonts count="21" x14ac:knownFonts="1">
    <font>
      <sz val="11"/>
      <name val="Arial"/>
      <family val="1"/>
    </font>
    <font>
      <sz val="11"/>
      <name val="Arial"/>
      <family val="1"/>
    </font>
    <font>
      <sz val="11"/>
      <color theme="1"/>
      <name val="Arial"/>
      <family val="2"/>
    </font>
    <font>
      <b/>
      <sz val="11"/>
      <color rgb="FF00000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Calibri"/>
      <family val="2"/>
    </font>
    <font>
      <sz val="11"/>
      <name val="Arial"/>
      <family val="2"/>
    </font>
    <font>
      <sz val="11"/>
      <color rgb="FFFFFFFF"/>
      <name val="Arial"/>
      <family val="2"/>
    </font>
    <font>
      <b/>
      <sz val="13"/>
      <color theme="1"/>
      <name val="Arial"/>
      <family val="2"/>
    </font>
    <font>
      <sz val="12"/>
      <name val="Arial"/>
      <family val="2"/>
    </font>
    <font>
      <sz val="11"/>
      <color rgb="FF000000"/>
      <name val="Arial"/>
      <family val="2"/>
    </font>
    <font>
      <sz val="10"/>
      <name val="MS Sans Serif"/>
      <family val="2"/>
    </font>
    <font>
      <sz val="10"/>
      <color indexed="8"/>
      <name val="MS Sans Serif"/>
      <family val="2"/>
    </font>
    <font>
      <sz val="10"/>
      <color rgb="FF000000"/>
      <name val="Times New Roman"/>
      <family val="1"/>
    </font>
    <font>
      <b/>
      <sz val="12"/>
      <name val="Arial"/>
      <family val="2"/>
    </font>
    <font>
      <sz val="9"/>
      <name val="Arial"/>
      <family val="2"/>
    </font>
    <font>
      <sz val="11"/>
      <color rgb="FF000000"/>
      <name val="Arial"/>
      <family val="1"/>
    </font>
  </fonts>
  <fills count="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B2B2B2"/>
      </patternFill>
    </fill>
    <fill>
      <patternFill patternType="solid">
        <fgColor theme="4" tint="0.79998168889431442"/>
        <bgColor rgb="FFCCFFCC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dotted">
        <color rgb="FF000000"/>
      </top>
      <bottom/>
      <diagonal/>
    </border>
    <border>
      <left/>
      <right/>
      <top style="dotted">
        <color rgb="FF000000"/>
      </top>
      <bottom/>
      <diagonal/>
    </border>
    <border>
      <left style="thin">
        <color rgb="FF000000"/>
      </left>
      <right/>
      <top/>
      <bottom style="dotted">
        <color rgb="FF000000"/>
      </bottom>
      <diagonal/>
    </border>
    <border>
      <left/>
      <right/>
      <top/>
      <bottom style="dotted">
        <color rgb="FF000000"/>
      </bottom>
      <diagonal/>
    </border>
    <border>
      <left/>
      <right style="thin">
        <color rgb="FF000000"/>
      </right>
      <top/>
      <bottom style="dotted">
        <color rgb="FF000000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 style="dotted">
        <color rgb="FF000000"/>
      </left>
      <right/>
      <top/>
      <bottom/>
      <diagonal/>
    </border>
    <border>
      <left/>
      <right/>
      <top style="dotted">
        <color auto="1"/>
      </top>
      <bottom/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dotted">
        <color auto="1"/>
      </left>
      <right style="dotted">
        <color auto="1"/>
      </right>
      <top/>
      <bottom/>
      <diagonal/>
    </border>
    <border>
      <left style="dotted">
        <color indexed="64"/>
      </left>
      <right style="thin">
        <color rgb="FFCCCCCC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thin">
        <color rgb="FFCCCCCC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dotted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dotted">
        <color rgb="FF000000"/>
      </bottom>
      <diagonal/>
    </border>
    <border>
      <left style="thin">
        <color indexed="64"/>
      </left>
      <right/>
      <top style="dotted">
        <color rgb="FF000000"/>
      </top>
      <bottom/>
      <diagonal/>
    </border>
    <border>
      <left/>
      <right style="thin">
        <color indexed="64"/>
      </right>
      <top style="dotted">
        <color rgb="FF000000"/>
      </top>
      <bottom/>
      <diagonal/>
    </border>
    <border>
      <left style="thin">
        <color indexed="64"/>
      </left>
      <right/>
      <top/>
      <bottom style="dotted">
        <color rgb="FF000000"/>
      </bottom>
      <diagonal/>
    </border>
    <border>
      <left/>
      <right style="thin">
        <color indexed="64"/>
      </right>
      <top/>
      <bottom style="dotted">
        <color rgb="FF000000"/>
      </bottom>
      <diagonal/>
    </border>
    <border>
      <left style="thin">
        <color indexed="64"/>
      </left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 style="thin">
        <color indexed="64"/>
      </right>
      <top style="dotted">
        <color rgb="FF000000"/>
      </top>
      <bottom/>
      <diagonal/>
    </border>
    <border>
      <left style="thin">
        <color indexed="64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thin">
        <color indexed="64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/>
      <top style="dotted">
        <color auto="1"/>
      </top>
      <bottom style="dotted">
        <color auto="1"/>
      </bottom>
      <diagonal/>
    </border>
    <border>
      <left/>
      <right style="thin">
        <color indexed="64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/>
      <top style="dotted">
        <color auto="1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9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5" fillId="0" borderId="0"/>
    <xf numFmtId="0" fontId="16" fillId="0" borderId="0"/>
    <xf numFmtId="0" fontId="17" fillId="0" borderId="0"/>
  </cellStyleXfs>
  <cellXfs count="263">
    <xf numFmtId="0" fontId="0" fillId="0" borderId="0" xfId="0"/>
    <xf numFmtId="165" fontId="0" fillId="0" borderId="0" xfId="0" applyNumberFormat="1"/>
    <xf numFmtId="0" fontId="2" fillId="0" borderId="7" xfId="0" applyFont="1" applyBorder="1" applyAlignment="1">
      <alignment horizontal="center"/>
    </xf>
    <xf numFmtId="10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 applyProtection="1">
      <alignment horizontal="center"/>
      <protection locked="0"/>
    </xf>
    <xf numFmtId="2" fontId="2" fillId="0" borderId="7" xfId="0" applyNumberFormat="1" applyFont="1" applyBorder="1" applyAlignment="1" applyProtection="1">
      <alignment horizontal="right"/>
      <protection locked="0"/>
    </xf>
    <xf numFmtId="166" fontId="2" fillId="0" borderId="7" xfId="0" applyNumberFormat="1" applyFont="1" applyBorder="1" applyAlignment="1" applyProtection="1">
      <alignment horizontal="right"/>
      <protection locked="0"/>
    </xf>
    <xf numFmtId="0" fontId="8" fillId="0" borderId="8" xfId="0" applyFont="1" applyBorder="1" applyAlignment="1"/>
    <xf numFmtId="0" fontId="8" fillId="0" borderId="10" xfId="0" applyFont="1" applyBorder="1" applyAlignment="1"/>
    <xf numFmtId="0" fontId="2" fillId="0" borderId="0" xfId="0" applyFont="1" applyBorder="1"/>
    <xf numFmtId="44" fontId="2" fillId="0" borderId="7" xfId="0" applyNumberFormat="1" applyFont="1" applyBorder="1" applyAlignment="1">
      <alignment horizontal="center"/>
    </xf>
    <xf numFmtId="44" fontId="2" fillId="0" borderId="7" xfId="0" applyNumberFormat="1" applyFont="1" applyBorder="1" applyAlignment="1">
      <alignment horizontal="right"/>
    </xf>
    <xf numFmtId="44" fontId="2" fillId="0" borderId="7" xfId="0" applyNumberFormat="1" applyFont="1" applyBorder="1" applyAlignment="1" applyProtection="1">
      <alignment horizontal="center"/>
      <protection locked="0"/>
    </xf>
    <xf numFmtId="44" fontId="2" fillId="0" borderId="7" xfId="0" applyNumberFormat="1" applyFont="1" applyBorder="1" applyAlignment="1" applyProtection="1">
      <alignment horizontal="center" vertical="center"/>
      <protection locked="0"/>
    </xf>
    <xf numFmtId="2" fontId="2" fillId="0" borderId="7" xfId="0" applyNumberFormat="1" applyFont="1" applyBorder="1" applyAlignment="1" applyProtection="1">
      <alignment horizontal="center" vertical="center"/>
      <protection locked="0"/>
    </xf>
    <xf numFmtId="44" fontId="2" fillId="0" borderId="7" xfId="0" applyNumberFormat="1" applyFont="1" applyBorder="1" applyAlignment="1">
      <alignment horizontal="center" vertical="center"/>
    </xf>
    <xf numFmtId="0" fontId="10" fillId="0" borderId="0" xfId="0" applyFont="1" applyBorder="1"/>
    <xf numFmtId="0" fontId="11" fillId="0" borderId="0" xfId="0" applyFont="1" applyBorder="1"/>
    <xf numFmtId="0" fontId="8" fillId="0" borderId="0" xfId="0" applyFont="1" applyBorder="1" applyProtection="1">
      <protection locked="0"/>
    </xf>
    <xf numFmtId="10" fontId="11" fillId="0" borderId="0" xfId="0" applyNumberFormat="1" applyFont="1" applyBorder="1"/>
    <xf numFmtId="0" fontId="8" fillId="5" borderId="3" xfId="0" applyFont="1" applyFill="1" applyBorder="1" applyAlignment="1">
      <alignment horizontal="left" vertical="top" wrapText="1"/>
    </xf>
    <xf numFmtId="0" fontId="8" fillId="5" borderId="3" xfId="0" applyFont="1" applyFill="1" applyBorder="1" applyAlignment="1">
      <alignment horizontal="left"/>
    </xf>
    <xf numFmtId="0" fontId="8" fillId="5" borderId="3" xfId="0" applyFont="1" applyFill="1" applyBorder="1"/>
    <xf numFmtId="0" fontId="8" fillId="5" borderId="0" xfId="0" applyFont="1" applyFill="1" applyBorder="1" applyAlignment="1">
      <alignment horizontal="left" vertical="top" wrapText="1"/>
    </xf>
    <xf numFmtId="0" fontId="8" fillId="5" borderId="0" xfId="0" applyFont="1" applyFill="1" applyBorder="1" applyAlignment="1">
      <alignment horizontal="left"/>
    </xf>
    <xf numFmtId="0" fontId="8" fillId="5" borderId="0" xfId="0" applyFont="1" applyFill="1" applyBorder="1"/>
    <xf numFmtId="0" fontId="10" fillId="5" borderId="5" xfId="0" applyFont="1" applyFill="1" applyBorder="1"/>
    <xf numFmtId="0" fontId="8" fillId="5" borderId="5" xfId="0" applyFont="1" applyFill="1" applyBorder="1" applyAlignment="1">
      <alignment vertical="center"/>
    </xf>
    <xf numFmtId="0" fontId="8" fillId="5" borderId="5" xfId="0" applyFont="1" applyFill="1" applyBorder="1" applyAlignment="1">
      <alignment horizontal="left" vertical="center"/>
    </xf>
    <xf numFmtId="10" fontId="8" fillId="0" borderId="7" xfId="0" applyNumberFormat="1" applyFont="1" applyBorder="1" applyAlignment="1">
      <alignment horizontal="center"/>
    </xf>
    <xf numFmtId="0" fontId="0" fillId="0" borderId="0" xfId="0" applyFill="1" applyBorder="1"/>
    <xf numFmtId="0" fontId="2" fillId="0" borderId="13" xfId="0" applyFont="1" applyBorder="1"/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8" fillId="5" borderId="0" xfId="0" applyFont="1" applyFill="1" applyBorder="1" applyAlignment="1">
      <alignment horizontal="center"/>
    </xf>
    <xf numFmtId="0" fontId="11" fillId="3" borderId="5" xfId="0" applyFont="1" applyFill="1" applyBorder="1"/>
    <xf numFmtId="0" fontId="5" fillId="7" borderId="17" xfId="0" applyFont="1" applyFill="1" applyBorder="1" applyAlignment="1">
      <alignment horizontal="right" vertical="center" wrapText="1"/>
    </xf>
    <xf numFmtId="0" fontId="5" fillId="7" borderId="0" xfId="0" applyFont="1" applyFill="1" applyBorder="1" applyAlignment="1">
      <alignment horizontal="left" vertical="center" wrapText="1"/>
    </xf>
    <xf numFmtId="10" fontId="4" fillId="6" borderId="7" xfId="4" applyNumberFormat="1" applyFont="1" applyFill="1" applyBorder="1" applyAlignment="1" applyProtection="1">
      <alignment horizontal="center" vertical="center"/>
    </xf>
    <xf numFmtId="4" fontId="4" fillId="6" borderId="7" xfId="0" applyNumberFormat="1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4" fontId="10" fillId="4" borderId="9" xfId="0" applyNumberFormat="1" applyFont="1" applyFill="1" applyBorder="1" applyAlignment="1">
      <alignment vertical="center"/>
    </xf>
    <xf numFmtId="167" fontId="10" fillId="4" borderId="9" xfId="3" applyNumberFormat="1" applyFont="1" applyFill="1" applyBorder="1" applyAlignment="1" applyProtection="1">
      <alignment horizontal="right" vertical="center"/>
    </xf>
    <xf numFmtId="4" fontId="4" fillId="4" borderId="9" xfId="0" applyNumberFormat="1" applyFont="1" applyFill="1" applyBorder="1" applyAlignment="1">
      <alignment horizontal="right" vertical="center"/>
    </xf>
    <xf numFmtId="4" fontId="10" fillId="4" borderId="9" xfId="4" applyNumberFormat="1" applyFont="1" applyFill="1" applyBorder="1" applyAlignment="1" applyProtection="1">
      <alignment horizontal="right" vertical="center"/>
    </xf>
    <xf numFmtId="4" fontId="10" fillId="4" borderId="10" xfId="0" applyNumberFormat="1" applyFont="1" applyFill="1" applyBorder="1" applyAlignment="1">
      <alignment horizontal="right" vertical="center"/>
    </xf>
    <xf numFmtId="0" fontId="10" fillId="0" borderId="7" xfId="0" applyFont="1" applyBorder="1" applyAlignment="1">
      <alignment horizontal="center" vertical="center" wrapText="1"/>
    </xf>
    <xf numFmtId="4" fontId="10" fillId="0" borderId="7" xfId="0" applyNumberFormat="1" applyFont="1" applyBorder="1" applyAlignment="1">
      <alignment horizontal="center" vertical="center"/>
    </xf>
    <xf numFmtId="168" fontId="10" fillId="0" borderId="7" xfId="3" applyNumberFormat="1" applyFont="1" applyBorder="1" applyAlignment="1" applyProtection="1">
      <alignment horizontal="right" vertical="center"/>
    </xf>
    <xf numFmtId="168" fontId="10" fillId="0" borderId="7" xfId="0" applyNumberFormat="1" applyFont="1" applyBorder="1" applyAlignment="1">
      <alignment horizontal="right" vertical="center"/>
    </xf>
    <xf numFmtId="4" fontId="10" fillId="0" borderId="7" xfId="4" applyNumberFormat="1" applyFont="1" applyBorder="1" applyAlignment="1" applyProtection="1">
      <alignment horizontal="center" vertical="center"/>
    </xf>
    <xf numFmtId="168" fontId="4" fillId="4" borderId="22" xfId="0" applyNumberFormat="1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vertical="center"/>
    </xf>
    <xf numFmtId="168" fontId="10" fillId="0" borderId="7" xfId="0" applyNumberFormat="1" applyFont="1" applyBorder="1" applyAlignment="1">
      <alignment horizontal="center" vertical="center"/>
    </xf>
    <xf numFmtId="168" fontId="4" fillId="4" borderId="14" xfId="0" applyNumberFormat="1" applyFont="1" applyFill="1" applyBorder="1" applyAlignment="1">
      <alignment horizontal="right" vertical="center"/>
    </xf>
    <xf numFmtId="0" fontId="4" fillId="4" borderId="9" xfId="0" applyFont="1" applyFill="1" applyBorder="1" applyAlignment="1">
      <alignment horizontal="center" vertical="center"/>
    </xf>
    <xf numFmtId="43" fontId="10" fillId="4" borderId="9" xfId="3" applyFont="1" applyFill="1" applyBorder="1" applyAlignment="1" applyProtection="1">
      <alignment vertical="center"/>
    </xf>
    <xf numFmtId="10" fontId="4" fillId="4" borderId="9" xfId="4" applyNumberFormat="1" applyFont="1" applyFill="1" applyBorder="1" applyAlignment="1" applyProtection="1">
      <alignment horizontal="right" vertical="center"/>
    </xf>
    <xf numFmtId="10" fontId="10" fillId="4" borderId="9" xfId="4" applyNumberFormat="1" applyFont="1" applyFill="1" applyBorder="1" applyAlignment="1" applyProtection="1">
      <alignment vertical="center"/>
    </xf>
    <xf numFmtId="4" fontId="10" fillId="4" borderId="10" xfId="0" applyNumberFormat="1" applyFont="1" applyFill="1" applyBorder="1" applyAlignment="1">
      <alignment vertical="center"/>
    </xf>
    <xf numFmtId="10" fontId="10" fillId="0" borderId="0" xfId="3" applyNumberFormat="1" applyFont="1" applyBorder="1" applyAlignment="1" applyProtection="1">
      <alignment vertical="center"/>
    </xf>
    <xf numFmtId="168" fontId="10" fillId="0" borderId="14" xfId="3" applyNumberFormat="1" applyFont="1" applyBorder="1" applyAlignment="1" applyProtection="1">
      <alignment vertical="center"/>
    </xf>
    <xf numFmtId="0" fontId="13" fillId="4" borderId="13" xfId="0" applyFont="1" applyFill="1" applyBorder="1" applyAlignment="1">
      <alignment vertical="center"/>
    </xf>
    <xf numFmtId="0" fontId="13" fillId="4" borderId="16" xfId="0" applyFont="1" applyFill="1" applyBorder="1" applyAlignment="1">
      <alignment vertical="center"/>
    </xf>
    <xf numFmtId="0" fontId="13" fillId="4" borderId="17" xfId="0" applyFont="1" applyFill="1" applyBorder="1" applyAlignment="1">
      <alignment vertical="center"/>
    </xf>
    <xf numFmtId="0" fontId="13" fillId="4" borderId="18" xfId="0" applyFont="1" applyFill="1" applyBorder="1" applyAlignment="1">
      <alignment vertical="center"/>
    </xf>
    <xf numFmtId="0" fontId="3" fillId="4" borderId="15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vertical="center"/>
    </xf>
    <xf numFmtId="0" fontId="14" fillId="0" borderId="7" xfId="0" applyFont="1" applyFill="1" applyBorder="1" applyAlignment="1">
      <alignment horizontal="center" vertical="center" wrapText="1"/>
    </xf>
    <xf numFmtId="0" fontId="6" fillId="7" borderId="17" xfId="0" applyFont="1" applyFill="1" applyBorder="1" applyAlignment="1">
      <alignment horizontal="center" vertical="center" wrapText="1"/>
    </xf>
    <xf numFmtId="0" fontId="6" fillId="7" borderId="0" xfId="0" applyFont="1" applyFill="1" applyBorder="1" applyAlignment="1">
      <alignment horizontal="center" vertical="center" wrapText="1"/>
    </xf>
    <xf numFmtId="0" fontId="14" fillId="7" borderId="17" xfId="0" applyFont="1" applyFill="1" applyBorder="1" applyAlignment="1">
      <alignment horizontal="center" vertical="center" wrapText="1"/>
    </xf>
    <xf numFmtId="0" fontId="4" fillId="7" borderId="18" xfId="0" applyFont="1" applyFill="1" applyBorder="1" applyAlignment="1">
      <alignment vertical="center" wrapText="1"/>
    </xf>
    <xf numFmtId="0" fontId="4" fillId="7" borderId="17" xfId="0" applyFont="1" applyFill="1" applyBorder="1" applyAlignment="1">
      <alignment horizontal="center" vertical="center"/>
    </xf>
    <xf numFmtId="43" fontId="10" fillId="7" borderId="0" xfId="3" applyFont="1" applyFill="1" applyBorder="1" applyAlignment="1" applyProtection="1">
      <alignment vertical="center"/>
    </xf>
    <xf numFmtId="43" fontId="4" fillId="7" borderId="0" xfId="3" applyFont="1" applyFill="1" applyBorder="1" applyAlignment="1" applyProtection="1">
      <alignment vertical="center"/>
    </xf>
    <xf numFmtId="10" fontId="4" fillId="7" borderId="0" xfId="4" applyNumberFormat="1" applyFont="1" applyFill="1" applyBorder="1" applyAlignment="1" applyProtection="1">
      <alignment vertical="center"/>
    </xf>
    <xf numFmtId="168" fontId="10" fillId="7" borderId="0" xfId="3" applyNumberFormat="1" applyFont="1" applyFill="1" applyBorder="1" applyAlignment="1" applyProtection="1">
      <alignment horizontal="right" vertical="center"/>
    </xf>
    <xf numFmtId="4" fontId="10" fillId="7" borderId="0" xfId="4" applyNumberFormat="1" applyFont="1" applyFill="1" applyBorder="1" applyAlignment="1" applyProtection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vertical="center"/>
    </xf>
    <xf numFmtId="0" fontId="10" fillId="0" borderId="9" xfId="0" applyFont="1" applyBorder="1" applyAlignment="1">
      <alignment horizontal="center" vertical="center"/>
    </xf>
    <xf numFmtId="4" fontId="10" fillId="0" borderId="9" xfId="0" applyNumberFormat="1" applyFont="1" applyBorder="1" applyAlignment="1">
      <alignment vertical="center"/>
    </xf>
    <xf numFmtId="167" fontId="10" fillId="0" borderId="9" xfId="3" applyNumberFormat="1" applyFont="1" applyBorder="1" applyAlignment="1" applyProtection="1">
      <alignment horizontal="right" vertical="center"/>
    </xf>
    <xf numFmtId="4" fontId="4" fillId="0" borderId="9" xfId="0" applyNumberFormat="1" applyFont="1" applyBorder="1" applyAlignment="1">
      <alignment horizontal="right" vertical="center"/>
    </xf>
    <xf numFmtId="4" fontId="10" fillId="0" borderId="9" xfId="4" applyNumberFormat="1" applyFont="1" applyBorder="1" applyAlignment="1" applyProtection="1">
      <alignment horizontal="right" vertical="center"/>
    </xf>
    <xf numFmtId="4" fontId="10" fillId="0" borderId="10" xfId="0" applyNumberFormat="1" applyFont="1" applyBorder="1" applyAlignment="1">
      <alignment horizontal="right" vertical="center"/>
    </xf>
    <xf numFmtId="0" fontId="13" fillId="4" borderId="0" xfId="0" applyFont="1" applyFill="1" applyBorder="1" applyAlignment="1">
      <alignment vertical="center"/>
    </xf>
    <xf numFmtId="14" fontId="13" fillId="4" borderId="0" xfId="0" applyNumberFormat="1" applyFont="1" applyFill="1" applyBorder="1" applyAlignment="1">
      <alignment vertical="center"/>
    </xf>
    <xf numFmtId="0" fontId="10" fillId="7" borderId="0" xfId="0" applyFont="1" applyFill="1" applyBorder="1" applyAlignment="1">
      <alignment horizontal="center" vertical="center" wrapText="1"/>
    </xf>
    <xf numFmtId="4" fontId="10" fillId="7" borderId="0" xfId="0" applyNumberFormat="1" applyFont="1" applyFill="1" applyBorder="1" applyAlignment="1">
      <alignment horizontal="center" vertical="center"/>
    </xf>
    <xf numFmtId="4" fontId="10" fillId="7" borderId="18" xfId="0" applyNumberFormat="1" applyFont="1" applyFill="1" applyBorder="1" applyAlignment="1">
      <alignment horizontal="center" vertical="center"/>
    </xf>
    <xf numFmtId="0" fontId="14" fillId="7" borderId="24" xfId="0" applyFont="1" applyFill="1" applyBorder="1" applyAlignment="1">
      <alignment horizontal="center" vertical="center" wrapText="1"/>
    </xf>
    <xf numFmtId="43" fontId="0" fillId="0" borderId="0" xfId="0" applyNumberFormat="1"/>
    <xf numFmtId="0" fontId="10" fillId="5" borderId="0" xfId="0" applyFont="1" applyFill="1" applyBorder="1"/>
    <xf numFmtId="0" fontId="8" fillId="5" borderId="0" xfId="0" applyFont="1" applyFill="1" applyBorder="1" applyAlignment="1">
      <alignment vertical="center"/>
    </xf>
    <xf numFmtId="8" fontId="0" fillId="0" borderId="0" xfId="0" applyNumberFormat="1"/>
    <xf numFmtId="168" fontId="10" fillId="0" borderId="7" xfId="3" applyNumberFormat="1" applyFont="1" applyFill="1" applyBorder="1" applyAlignment="1" applyProtection="1">
      <alignment horizontal="right" vertical="center"/>
    </xf>
    <xf numFmtId="4" fontId="10" fillId="0" borderId="7" xfId="0" applyNumberFormat="1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vertical="top" wrapText="1"/>
    </xf>
    <xf numFmtId="0" fontId="10" fillId="4" borderId="13" xfId="0" applyFont="1" applyFill="1" applyBorder="1" applyAlignment="1">
      <alignment horizontal="center" vertical="center"/>
    </xf>
    <xf numFmtId="4" fontId="10" fillId="4" borderId="13" xfId="0" applyNumberFormat="1" applyFont="1" applyFill="1" applyBorder="1" applyAlignment="1">
      <alignment vertical="center"/>
    </xf>
    <xf numFmtId="167" fontId="10" fillId="4" borderId="13" xfId="3" applyNumberFormat="1" applyFont="1" applyFill="1" applyBorder="1" applyAlignment="1" applyProtection="1">
      <alignment horizontal="right" vertical="center"/>
    </xf>
    <xf numFmtId="4" fontId="4" fillId="4" borderId="13" xfId="0" applyNumberFormat="1" applyFont="1" applyFill="1" applyBorder="1" applyAlignment="1">
      <alignment horizontal="right" vertical="center"/>
    </xf>
    <xf numFmtId="4" fontId="10" fillId="4" borderId="16" xfId="0" applyNumberFormat="1" applyFont="1" applyFill="1" applyBorder="1" applyAlignment="1">
      <alignment horizontal="right" vertical="center"/>
    </xf>
    <xf numFmtId="4" fontId="10" fillId="0" borderId="10" xfId="0" applyNumberFormat="1" applyFont="1" applyBorder="1" applyAlignment="1">
      <alignment horizontal="center" vertical="center"/>
    </xf>
    <xf numFmtId="4" fontId="10" fillId="4" borderId="13" xfId="4" applyNumberFormat="1" applyFont="1" applyFill="1" applyBorder="1" applyAlignment="1" applyProtection="1">
      <alignment horizontal="center" vertical="center"/>
    </xf>
    <xf numFmtId="0" fontId="14" fillId="0" borderId="7" xfId="0" applyFont="1" applyFill="1" applyBorder="1" applyAlignment="1">
      <alignment vertical="center" wrapText="1"/>
    </xf>
    <xf numFmtId="4" fontId="14" fillId="0" borderId="7" xfId="0" applyNumberFormat="1" applyFont="1" applyFill="1" applyBorder="1" applyAlignment="1">
      <alignment horizontal="right" vertical="center" wrapText="1"/>
    </xf>
    <xf numFmtId="168" fontId="4" fillId="4" borderId="20" xfId="0" applyNumberFormat="1" applyFont="1" applyFill="1" applyBorder="1" applyAlignment="1">
      <alignment horizontal="right" vertical="center"/>
    </xf>
    <xf numFmtId="168" fontId="10" fillId="0" borderId="10" xfId="3" applyNumberFormat="1" applyFont="1" applyFill="1" applyBorder="1" applyAlignment="1" applyProtection="1">
      <alignment horizontal="right" vertical="center"/>
    </xf>
    <xf numFmtId="0" fontId="14" fillId="0" borderId="8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0" fillId="0" borderId="7" xfId="4" applyNumberFormat="1" applyFont="1" applyFill="1" applyBorder="1" applyAlignment="1" applyProtection="1">
      <alignment horizontal="center" vertical="center"/>
    </xf>
    <xf numFmtId="168" fontId="10" fillId="0" borderId="7" xfId="3" applyNumberFormat="1" applyFont="1" applyFill="1" applyBorder="1" applyAlignment="1" applyProtection="1">
      <alignment horizontal="center" vertical="center"/>
    </xf>
    <xf numFmtId="0" fontId="10" fillId="0" borderId="7" xfId="0" applyFont="1" applyBorder="1" applyAlignment="1">
      <alignment vertical="center" wrapText="1"/>
    </xf>
    <xf numFmtId="0" fontId="10" fillId="7" borderId="0" xfId="0" applyFont="1" applyFill="1" applyBorder="1" applyAlignment="1">
      <alignment vertical="center" wrapText="1"/>
    </xf>
    <xf numFmtId="0" fontId="20" fillId="0" borderId="7" xfId="0" applyFont="1" applyFill="1" applyBorder="1" applyAlignment="1">
      <alignment horizontal="right" vertical="center" wrapText="1"/>
    </xf>
    <xf numFmtId="168" fontId="4" fillId="4" borderId="7" xfId="0" applyNumberFormat="1" applyFont="1" applyFill="1" applyBorder="1" applyAlignment="1">
      <alignment horizontal="right" vertical="center"/>
    </xf>
    <xf numFmtId="0" fontId="10" fillId="7" borderId="0" xfId="0" applyFont="1" applyFill="1" applyBorder="1" applyAlignment="1">
      <alignment vertical="top" wrapText="1"/>
    </xf>
    <xf numFmtId="4" fontId="10" fillId="4" borderId="9" xfId="4" applyNumberFormat="1" applyFont="1" applyFill="1" applyBorder="1" applyAlignment="1" applyProtection="1">
      <alignment horizontal="center" vertical="center"/>
    </xf>
    <xf numFmtId="4" fontId="10" fillId="0" borderId="7" xfId="0" applyNumberFormat="1" applyFont="1" applyBorder="1" applyAlignment="1">
      <alignment vertical="center"/>
    </xf>
    <xf numFmtId="0" fontId="10" fillId="0" borderId="0" xfId="4" applyNumberFormat="1" applyFont="1" applyFill="1" applyBorder="1" applyAlignment="1" applyProtection="1">
      <alignment horizontal="center" vertical="center"/>
    </xf>
    <xf numFmtId="168" fontId="4" fillId="4" borderId="17" xfId="0" applyNumberFormat="1" applyFont="1" applyFill="1" applyBorder="1" applyAlignment="1">
      <alignment horizontal="center" vertical="center"/>
    </xf>
    <xf numFmtId="43" fontId="4" fillId="4" borderId="9" xfId="3" applyFont="1" applyFill="1" applyBorder="1" applyAlignment="1" applyProtection="1">
      <alignment horizontal="right" vertical="center"/>
    </xf>
    <xf numFmtId="4" fontId="10" fillId="0" borderId="18" xfId="0" applyNumberFormat="1" applyFont="1" applyBorder="1" applyAlignment="1">
      <alignment horizontal="center" vertical="center"/>
    </xf>
    <xf numFmtId="0" fontId="5" fillId="7" borderId="0" xfId="0" applyFont="1" applyFill="1" applyBorder="1" applyAlignment="1">
      <alignment horizontal="right" vertical="center" wrapText="1"/>
    </xf>
    <xf numFmtId="44" fontId="8" fillId="0" borderId="7" xfId="0" applyNumberFormat="1" applyFont="1" applyBorder="1" applyAlignment="1">
      <alignment horizontal="center"/>
    </xf>
    <xf numFmtId="0" fontId="8" fillId="5" borderId="0" xfId="0" applyFont="1" applyFill="1" applyBorder="1" applyAlignment="1">
      <alignment horizontal="left" vertical="center"/>
    </xf>
    <xf numFmtId="0" fontId="0" fillId="0" borderId="7" xfId="0" applyFont="1" applyFill="1" applyBorder="1" applyAlignment="1">
      <alignment horizontal="right" vertical="center" wrapText="1"/>
    </xf>
    <xf numFmtId="0" fontId="4" fillId="4" borderId="13" xfId="0" applyFont="1" applyFill="1" applyBorder="1" applyAlignment="1">
      <alignment horizontal="center" vertical="center"/>
    </xf>
    <xf numFmtId="43" fontId="10" fillId="4" borderId="13" xfId="3" applyFont="1" applyFill="1" applyBorder="1" applyAlignment="1" applyProtection="1">
      <alignment vertical="center"/>
    </xf>
    <xf numFmtId="168" fontId="18" fillId="4" borderId="22" xfId="0" applyNumberFormat="1" applyFont="1" applyFill="1" applyBorder="1" applyAlignment="1">
      <alignment horizontal="right" vertical="center"/>
    </xf>
    <xf numFmtId="10" fontId="4" fillId="4" borderId="13" xfId="4" applyNumberFormat="1" applyFont="1" applyFill="1" applyBorder="1" applyAlignment="1" applyProtection="1">
      <alignment vertical="center"/>
    </xf>
    <xf numFmtId="4" fontId="4" fillId="4" borderId="16" xfId="0" applyNumberFormat="1" applyFont="1" applyFill="1" applyBorder="1" applyAlignment="1">
      <alignment vertical="center"/>
    </xf>
    <xf numFmtId="0" fontId="14" fillId="7" borderId="25" xfId="0" applyFont="1" applyFill="1" applyBorder="1" applyAlignment="1">
      <alignment horizontal="left" vertical="center"/>
    </xf>
    <xf numFmtId="0" fontId="4" fillId="7" borderId="26" xfId="0" applyFont="1" applyFill="1" applyBorder="1" applyAlignment="1">
      <alignment vertical="center" wrapText="1"/>
    </xf>
    <xf numFmtId="0" fontId="4" fillId="7" borderId="27" xfId="0" applyFont="1" applyFill="1" applyBorder="1" applyAlignment="1">
      <alignment horizontal="center" vertical="center"/>
    </xf>
    <xf numFmtId="43" fontId="10" fillId="7" borderId="28" xfId="3" applyFont="1" applyFill="1" applyBorder="1" applyAlignment="1" applyProtection="1">
      <alignment vertical="center"/>
    </xf>
    <xf numFmtId="43" fontId="4" fillId="7" borderId="28" xfId="3" applyFont="1" applyFill="1" applyBorder="1" applyAlignment="1" applyProtection="1">
      <alignment vertical="center"/>
    </xf>
    <xf numFmtId="10" fontId="4" fillId="7" borderId="28" xfId="4" applyNumberFormat="1" applyFont="1" applyFill="1" applyBorder="1" applyAlignment="1" applyProtection="1">
      <alignment vertical="center"/>
    </xf>
    <xf numFmtId="4" fontId="4" fillId="7" borderId="29" xfId="0" applyNumberFormat="1" applyFont="1" applyFill="1" applyBorder="1" applyAlignment="1">
      <alignment vertical="center"/>
    </xf>
    <xf numFmtId="0" fontId="14" fillId="7" borderId="30" xfId="0" applyFont="1" applyFill="1" applyBorder="1" applyAlignment="1">
      <alignment horizontal="center" vertical="center" wrapText="1"/>
    </xf>
    <xf numFmtId="4" fontId="4" fillId="7" borderId="31" xfId="0" applyNumberFormat="1" applyFont="1" applyFill="1" applyBorder="1" applyAlignment="1">
      <alignment vertical="center"/>
    </xf>
    <xf numFmtId="0" fontId="0" fillId="7" borderId="31" xfId="0" applyFill="1" applyBorder="1"/>
    <xf numFmtId="0" fontId="0" fillId="0" borderId="30" xfId="0" applyBorder="1"/>
    <xf numFmtId="0" fontId="0" fillId="0" borderId="0" xfId="0" applyBorder="1"/>
    <xf numFmtId="0" fontId="0" fillId="0" borderId="32" xfId="0" applyBorder="1"/>
    <xf numFmtId="0" fontId="0" fillId="0" borderId="33" xfId="0" applyBorder="1"/>
    <xf numFmtId="0" fontId="5" fillId="7" borderId="34" xfId="0" applyFont="1" applyFill="1" applyBorder="1" applyAlignment="1">
      <alignment horizontal="right" vertical="center" wrapText="1"/>
    </xf>
    <xf numFmtId="0" fontId="5" fillId="7" borderId="33" xfId="0" applyFont="1" applyFill="1" applyBorder="1" applyAlignment="1">
      <alignment horizontal="left" vertical="center" wrapText="1"/>
    </xf>
    <xf numFmtId="0" fontId="6" fillId="7" borderId="33" xfId="0" applyFont="1" applyFill="1" applyBorder="1" applyAlignment="1">
      <alignment vertical="center"/>
    </xf>
    <xf numFmtId="44" fontId="5" fillId="7" borderId="33" xfId="1" applyFont="1" applyFill="1" applyBorder="1" applyAlignment="1">
      <alignment vertical="center" wrapText="1"/>
    </xf>
    <xf numFmtId="0" fontId="0" fillId="7" borderId="35" xfId="0" applyFill="1" applyBorder="1"/>
    <xf numFmtId="0" fontId="8" fillId="0" borderId="0" xfId="0" applyFont="1" applyBorder="1"/>
    <xf numFmtId="0" fontId="8" fillId="0" borderId="30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/>
    </xf>
    <xf numFmtId="0" fontId="8" fillId="5" borderId="40" xfId="0" applyFont="1" applyFill="1" applyBorder="1"/>
    <xf numFmtId="0" fontId="8" fillId="5" borderId="31" xfId="0" applyFont="1" applyFill="1" applyBorder="1"/>
    <xf numFmtId="0" fontId="8" fillId="5" borderId="31" xfId="0" applyFont="1" applyFill="1" applyBorder="1" applyAlignment="1">
      <alignment horizontal="center"/>
    </xf>
    <xf numFmtId="0" fontId="11" fillId="3" borderId="41" xfId="0" applyFont="1" applyFill="1" applyBorder="1"/>
    <xf numFmtId="0" fontId="11" fillId="3" borderId="42" xfId="0" applyFont="1" applyFill="1" applyBorder="1"/>
    <xf numFmtId="0" fontId="2" fillId="0" borderId="46" xfId="0" applyFont="1" applyBorder="1" applyAlignment="1">
      <alignment horizontal="center"/>
    </xf>
    <xf numFmtId="0" fontId="2" fillId="0" borderId="45" xfId="0" applyFont="1" applyBorder="1" applyAlignment="1">
      <alignment horizontal="center" vertical="center"/>
    </xf>
    <xf numFmtId="44" fontId="2" fillId="0" borderId="46" xfId="0" applyNumberFormat="1" applyFont="1" applyBorder="1" applyAlignment="1">
      <alignment horizontal="center"/>
    </xf>
    <xf numFmtId="44" fontId="2" fillId="0" borderId="46" xfId="0" applyNumberFormat="1" applyFont="1" applyBorder="1" applyAlignment="1">
      <alignment horizontal="right" vertical="center"/>
    </xf>
    <xf numFmtId="44" fontId="2" fillId="0" borderId="46" xfId="0" applyNumberFormat="1" applyFont="1" applyBorder="1" applyAlignment="1">
      <alignment horizontal="right"/>
    </xf>
    <xf numFmtId="0" fontId="2" fillId="0" borderId="45" xfId="0" applyFont="1" applyBorder="1" applyAlignment="1">
      <alignment horizontal="center"/>
    </xf>
    <xf numFmtId="0" fontId="8" fillId="0" borderId="47" xfId="0" applyFont="1" applyBorder="1" applyAlignment="1">
      <alignment horizontal="center"/>
    </xf>
    <xf numFmtId="44" fontId="8" fillId="0" borderId="46" xfId="0" applyNumberFormat="1" applyFont="1" applyBorder="1" applyAlignment="1">
      <alignment horizontal="center"/>
    </xf>
    <xf numFmtId="0" fontId="2" fillId="0" borderId="49" xfId="0" applyFont="1" applyBorder="1"/>
    <xf numFmtId="0" fontId="2" fillId="0" borderId="50" xfId="0" applyFont="1" applyBorder="1"/>
    <xf numFmtId="0" fontId="2" fillId="0" borderId="30" xfId="0" applyFont="1" applyBorder="1"/>
    <xf numFmtId="44" fontId="8" fillId="0" borderId="31" xfId="0" applyNumberFormat="1" applyFont="1" applyFill="1" applyBorder="1" applyAlignment="1"/>
    <xf numFmtId="0" fontId="10" fillId="0" borderId="31" xfId="0" applyFont="1" applyBorder="1"/>
    <xf numFmtId="0" fontId="11" fillId="0" borderId="31" xfId="0" applyFont="1" applyBorder="1"/>
    <xf numFmtId="0" fontId="2" fillId="0" borderId="31" xfId="0" applyFont="1" applyBorder="1"/>
    <xf numFmtId="0" fontId="11" fillId="0" borderId="33" xfId="0" applyFont="1" applyBorder="1"/>
    <xf numFmtId="0" fontId="8" fillId="0" borderId="33" xfId="0" applyFont="1" applyBorder="1"/>
    <xf numFmtId="0" fontId="2" fillId="0" borderId="33" xfId="0" applyFont="1" applyBorder="1"/>
    <xf numFmtId="0" fontId="2" fillId="0" borderId="35" xfId="0" applyFont="1" applyBorder="1"/>
    <xf numFmtId="0" fontId="19" fillId="7" borderId="17" xfId="0" applyFont="1" applyFill="1" applyBorder="1" applyAlignment="1">
      <alignment horizontal="center" vertical="center" wrapText="1"/>
    </xf>
    <xf numFmtId="0" fontId="19" fillId="7" borderId="18" xfId="0" applyFont="1" applyFill="1" applyBorder="1" applyAlignment="1">
      <alignment horizontal="center" vertical="center" wrapText="1"/>
    </xf>
    <xf numFmtId="0" fontId="19" fillId="7" borderId="19" xfId="0" applyFont="1" applyFill="1" applyBorder="1" applyAlignment="1">
      <alignment horizontal="center" vertical="center" wrapText="1"/>
    </xf>
    <xf numFmtId="0" fontId="19" fillId="7" borderId="21" xfId="0" applyFont="1" applyFill="1" applyBorder="1" applyAlignment="1">
      <alignment horizontal="center" vertical="center" wrapText="1"/>
    </xf>
    <xf numFmtId="0" fontId="5" fillId="7" borderId="17" xfId="0" applyFont="1" applyFill="1" applyBorder="1" applyAlignment="1">
      <alignment horizontal="center" vertical="center" wrapText="1"/>
    </xf>
    <xf numFmtId="0" fontId="5" fillId="7" borderId="18" xfId="0" applyFont="1" applyFill="1" applyBorder="1" applyAlignment="1">
      <alignment horizontal="center" vertical="center" wrapText="1"/>
    </xf>
    <xf numFmtId="0" fontId="8" fillId="0" borderId="12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7" fillId="4" borderId="8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10" fillId="3" borderId="17" xfId="0" applyFont="1" applyFill="1" applyBorder="1" applyAlignment="1">
      <alignment horizontal="center"/>
    </xf>
    <xf numFmtId="0" fontId="10" fillId="3" borderId="0" xfId="0" applyFont="1" applyFill="1" applyBorder="1" applyAlignment="1">
      <alignment horizontal="center"/>
    </xf>
    <xf numFmtId="0" fontId="10" fillId="3" borderId="18" xfId="0" applyFont="1" applyFill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4" fillId="2" borderId="15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/>
    </xf>
    <xf numFmtId="43" fontId="4" fillId="6" borderId="7" xfId="3" applyFont="1" applyFill="1" applyBorder="1" applyAlignment="1" applyProtection="1">
      <alignment horizontal="center" vertical="center"/>
    </xf>
    <xf numFmtId="43" fontId="4" fillId="6" borderId="7" xfId="3" applyFont="1" applyFill="1" applyBorder="1" applyAlignment="1" applyProtection="1">
      <alignment horizontal="center" vertical="center" wrapText="1"/>
    </xf>
    <xf numFmtId="0" fontId="13" fillId="4" borderId="15" xfId="0" applyFont="1" applyFill="1" applyBorder="1" applyAlignment="1">
      <alignment horizontal="left" vertical="center"/>
    </xf>
    <xf numFmtId="0" fontId="13" fillId="4" borderId="13" xfId="0" applyFont="1" applyFill="1" applyBorder="1" applyAlignment="1">
      <alignment horizontal="left" vertical="center"/>
    </xf>
    <xf numFmtId="0" fontId="5" fillId="7" borderId="30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left" vertical="center"/>
    </xf>
    <xf numFmtId="0" fontId="13" fillId="4" borderId="0" xfId="0" applyFont="1" applyFill="1" applyBorder="1" applyAlignment="1">
      <alignment horizontal="left" vertical="center"/>
    </xf>
    <xf numFmtId="0" fontId="13" fillId="4" borderId="18" xfId="0" applyFont="1" applyFill="1" applyBorder="1" applyAlignment="1">
      <alignment horizontal="left" vertical="center"/>
    </xf>
    <xf numFmtId="0" fontId="6" fillId="0" borderId="8" xfId="0" applyFont="1" applyBorder="1" applyAlignment="1">
      <alignment horizontal="justify" vertical="center" wrapText="1"/>
    </xf>
    <xf numFmtId="0" fontId="6" fillId="0" borderId="9" xfId="0" applyFont="1" applyBorder="1" applyAlignment="1">
      <alignment horizontal="justify" vertical="center" wrapText="1"/>
    </xf>
    <xf numFmtId="0" fontId="4" fillId="4" borderId="8" xfId="0" applyFont="1" applyFill="1" applyBorder="1" applyAlignment="1">
      <alignment horizontal="left" vertical="center" wrapText="1"/>
    </xf>
    <xf numFmtId="0" fontId="4" fillId="4" borderId="9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left" vertical="center" wrapText="1"/>
    </xf>
    <xf numFmtId="0" fontId="4" fillId="4" borderId="13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8" fillId="0" borderId="0" xfId="0" applyFont="1" applyBorder="1" applyAlignment="1">
      <alignment horizontal="center"/>
    </xf>
    <xf numFmtId="0" fontId="8" fillId="4" borderId="47" xfId="0" applyFont="1" applyFill="1" applyBorder="1" applyAlignment="1">
      <alignment horizontal="center"/>
    </xf>
    <xf numFmtId="0" fontId="8" fillId="4" borderId="9" xfId="0" applyFont="1" applyFill="1" applyBorder="1" applyAlignment="1">
      <alignment horizontal="center"/>
    </xf>
    <xf numFmtId="0" fontId="8" fillId="4" borderId="48" xfId="0" applyFont="1" applyFill="1" applyBorder="1" applyAlignment="1">
      <alignment horizontal="center"/>
    </xf>
    <xf numFmtId="0" fontId="12" fillId="5" borderId="36" xfId="0" applyFont="1" applyFill="1" applyBorder="1" applyAlignment="1">
      <alignment horizontal="center" vertical="center"/>
    </xf>
    <xf numFmtId="0" fontId="12" fillId="5" borderId="37" xfId="0" applyFont="1" applyFill="1" applyBorder="1" applyAlignment="1">
      <alignment horizontal="center" vertical="center"/>
    </xf>
    <xf numFmtId="0" fontId="12" fillId="5" borderId="38" xfId="0" applyFont="1" applyFill="1" applyBorder="1" applyAlignment="1">
      <alignment horizontal="center" vertical="center"/>
    </xf>
    <xf numFmtId="0" fontId="8" fillId="5" borderId="39" xfId="0" applyFont="1" applyFill="1" applyBorder="1" applyAlignment="1">
      <alignment horizontal="left" vertical="center"/>
    </xf>
    <xf numFmtId="0" fontId="8" fillId="5" borderId="2" xfId="0" applyFont="1" applyFill="1" applyBorder="1" applyAlignment="1">
      <alignment horizontal="left" vertical="center"/>
    </xf>
    <xf numFmtId="0" fontId="8" fillId="5" borderId="30" xfId="0" applyFont="1" applyFill="1" applyBorder="1" applyAlignment="1">
      <alignment horizontal="left" vertical="center"/>
    </xf>
    <xf numFmtId="0" fontId="8" fillId="5" borderId="1" xfId="0" applyFont="1" applyFill="1" applyBorder="1" applyAlignment="1">
      <alignment horizontal="left" vertical="center"/>
    </xf>
    <xf numFmtId="0" fontId="8" fillId="5" borderId="30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left" vertical="center" wrapText="1"/>
    </xf>
    <xf numFmtId="0" fontId="8" fillId="5" borderId="41" xfId="0" applyFont="1" applyFill="1" applyBorder="1" applyAlignment="1">
      <alignment horizontal="left" vertical="center"/>
    </xf>
    <xf numFmtId="0" fontId="8" fillId="5" borderId="4" xfId="0" applyFont="1" applyFill="1" applyBorder="1" applyAlignment="1">
      <alignment horizontal="left" vertical="center"/>
    </xf>
    <xf numFmtId="0" fontId="8" fillId="5" borderId="6" xfId="0" applyFont="1" applyFill="1" applyBorder="1" applyAlignment="1">
      <alignment horizontal="right" vertical="center"/>
    </xf>
    <xf numFmtId="0" fontId="8" fillId="5" borderId="42" xfId="0" applyFont="1" applyFill="1" applyBorder="1" applyAlignment="1">
      <alignment horizontal="right" vertical="center"/>
    </xf>
    <xf numFmtId="0" fontId="8" fillId="5" borderId="0" xfId="0" applyFont="1" applyFill="1" applyBorder="1" applyAlignment="1">
      <alignment horizontal="left" vertical="center"/>
    </xf>
    <xf numFmtId="0" fontId="8" fillId="5" borderId="0" xfId="0" applyFont="1" applyFill="1" applyBorder="1" applyAlignment="1">
      <alignment horizontal="right" vertical="center"/>
    </xf>
    <xf numFmtId="0" fontId="8" fillId="5" borderId="31" xfId="0" applyFont="1" applyFill="1" applyBorder="1" applyAlignment="1">
      <alignment horizontal="right" vertical="center"/>
    </xf>
    <xf numFmtId="0" fontId="10" fillId="0" borderId="7" xfId="0" applyFont="1" applyBorder="1" applyAlignment="1">
      <alignment horizontal="left"/>
    </xf>
    <xf numFmtId="0" fontId="8" fillId="5" borderId="43" xfId="0" applyFont="1" applyFill="1" applyBorder="1" applyAlignment="1">
      <alignment horizontal="center"/>
    </xf>
    <xf numFmtId="0" fontId="8" fillId="5" borderId="11" xfId="0" applyFont="1" applyFill="1" applyBorder="1" applyAlignment="1">
      <alignment horizontal="center"/>
    </xf>
    <xf numFmtId="0" fontId="8" fillId="5" borderId="44" xfId="0" applyFont="1" applyFill="1" applyBorder="1" applyAlignment="1">
      <alignment horizontal="center"/>
    </xf>
    <xf numFmtId="0" fontId="8" fillId="0" borderId="4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horizontal="center"/>
    </xf>
    <xf numFmtId="0" fontId="8" fillId="0" borderId="46" xfId="0" applyFont="1" applyBorder="1" applyAlignment="1">
      <alignment horizontal="center"/>
    </xf>
    <xf numFmtId="0" fontId="2" fillId="0" borderId="7" xfId="0" applyFont="1" applyBorder="1" applyAlignment="1">
      <alignment horizontal="left"/>
    </xf>
    <xf numFmtId="0" fontId="10" fillId="0" borderId="7" xfId="0" applyFont="1" applyBorder="1"/>
    <xf numFmtId="0" fontId="8" fillId="0" borderId="12" xfId="0" applyFont="1" applyBorder="1" applyAlignment="1" applyProtection="1">
      <alignment horizontal="center"/>
      <protection locked="0"/>
    </xf>
    <xf numFmtId="0" fontId="8" fillId="0" borderId="1" xfId="0" applyFont="1" applyBorder="1" applyAlignment="1" applyProtection="1">
      <alignment horizontal="center"/>
      <protection locked="0"/>
    </xf>
    <xf numFmtId="0" fontId="10" fillId="0" borderId="32" xfId="0" applyFont="1" applyBorder="1"/>
    <xf numFmtId="0" fontId="10" fillId="0" borderId="51" xfId="0" applyFont="1" applyBorder="1"/>
    <xf numFmtId="164" fontId="10" fillId="0" borderId="7" xfId="2" applyNumberFormat="1" applyFont="1" applyBorder="1" applyAlignment="1">
      <alignment horizontal="left"/>
    </xf>
    <xf numFmtId="0" fontId="10" fillId="0" borderId="8" xfId="0" applyFont="1" applyBorder="1" applyAlignment="1">
      <alignment horizontal="left" wrapText="1"/>
    </xf>
    <xf numFmtId="0" fontId="10" fillId="0" borderId="10" xfId="0" applyFont="1" applyBorder="1" applyAlignment="1">
      <alignment horizontal="left" wrapText="1"/>
    </xf>
    <xf numFmtId="4" fontId="10" fillId="0" borderId="7" xfId="0" applyNumberFormat="1" applyFont="1" applyBorder="1" applyAlignment="1">
      <alignment horizontal="left" wrapText="1"/>
    </xf>
    <xf numFmtId="4" fontId="10" fillId="0" borderId="7" xfId="0" applyNumberFormat="1" applyFont="1" applyBorder="1" applyAlignment="1">
      <alignment horizontal="left"/>
    </xf>
    <xf numFmtId="0" fontId="4" fillId="0" borderId="30" xfId="0" applyFont="1" applyBorder="1"/>
    <xf numFmtId="0" fontId="4" fillId="0" borderId="0" xfId="0" applyFont="1" applyBorder="1"/>
  </cellXfs>
  <cellStyles count="8">
    <cellStyle name="Excel Built-in Explanatory Text" xfId="2" xr:uid="{8B637D0E-4C6F-4241-8C6D-FA67CF2ADA87}"/>
    <cellStyle name="Moeda" xfId="1" builtinId="4"/>
    <cellStyle name="Normal" xfId="0" builtinId="0"/>
    <cellStyle name="Normal 2" xfId="7" xr:uid="{8911C56D-8ADA-48F9-9F8D-F37A5F6B898F}"/>
    <cellStyle name="Normal 2 2" xfId="6" xr:uid="{EF4384DB-B61C-4475-8BF3-543AFFD95C3F}"/>
    <cellStyle name="Normal 3" xfId="5" xr:uid="{76837483-2826-4517-B56D-56495C88340B}"/>
    <cellStyle name="Porcentagem" xfId="4" builtinId="5"/>
    <cellStyle name="Vírgula" xfId="3" builtinId="3"/>
  </cellStyles>
  <dxfs count="1">
    <dxf>
      <fill>
        <patternFill>
          <bgColor theme="0" tint="-0.14996795556505021"/>
        </patternFill>
      </fill>
    </dxf>
  </dxfs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5"/>
  <sheetViews>
    <sheetView tabSelected="1" showOutlineSymbols="0" view="pageBreakPreview" zoomScale="115" zoomScaleNormal="100" zoomScaleSheetLayoutView="115" workbookViewId="0">
      <selection activeCell="A47" sqref="A47:B47"/>
    </sheetView>
  </sheetViews>
  <sheetFormatPr defaultRowHeight="14.25" x14ac:dyDescent="0.2"/>
  <cols>
    <col min="1" max="1" width="10" bestFit="1" customWidth="1"/>
    <col min="2" max="2" width="85.25" customWidth="1"/>
    <col min="3" max="3" width="5.5" customWidth="1"/>
    <col min="4" max="4" width="11.75" customWidth="1"/>
    <col min="5" max="5" width="12.625" customWidth="1"/>
    <col min="6" max="6" width="17.125" customWidth="1"/>
    <col min="7" max="7" width="13" bestFit="1" customWidth="1"/>
    <col min="8" max="8" width="11.375" customWidth="1"/>
  </cols>
  <sheetData>
    <row r="1" spans="1:8" ht="18" x14ac:dyDescent="0.2">
      <c r="A1" s="192" t="s">
        <v>2</v>
      </c>
      <c r="B1" s="193"/>
      <c r="C1" s="193"/>
      <c r="D1" s="193"/>
      <c r="E1" s="193"/>
      <c r="F1" s="193"/>
      <c r="G1" s="193"/>
      <c r="H1" s="194"/>
    </row>
    <row r="2" spans="1:8" ht="6" customHeight="1" x14ac:dyDescent="0.2">
      <c r="A2" s="195"/>
      <c r="B2" s="196"/>
      <c r="C2" s="196"/>
      <c r="D2" s="196"/>
      <c r="E2" s="196"/>
      <c r="F2" s="196"/>
      <c r="G2" s="196"/>
      <c r="H2" s="197"/>
    </row>
    <row r="3" spans="1:8" ht="15" customHeight="1" x14ac:dyDescent="0.2">
      <c r="A3" s="208" t="s">
        <v>90</v>
      </c>
      <c r="B3" s="209"/>
      <c r="C3" s="64"/>
      <c r="D3" s="64"/>
      <c r="E3" s="64"/>
      <c r="F3" s="64"/>
      <c r="G3" s="64"/>
      <c r="H3" s="65"/>
    </row>
    <row r="4" spans="1:8" ht="15" customHeight="1" x14ac:dyDescent="0.2">
      <c r="A4" s="66" t="s">
        <v>91</v>
      </c>
      <c r="B4" s="89"/>
      <c r="C4" s="89"/>
      <c r="D4" s="90"/>
      <c r="E4" s="89"/>
      <c r="F4" s="89"/>
      <c r="G4" s="89"/>
      <c r="H4" s="67"/>
    </row>
    <row r="5" spans="1:8" ht="15" customHeight="1" x14ac:dyDescent="0.2">
      <c r="A5" s="211" t="s">
        <v>93</v>
      </c>
      <c r="B5" s="212"/>
      <c r="C5" s="212"/>
      <c r="D5" s="212"/>
      <c r="E5" s="212"/>
      <c r="F5" s="212"/>
      <c r="G5" s="212"/>
      <c r="H5" s="213"/>
    </row>
    <row r="6" spans="1:8" ht="15" customHeight="1" x14ac:dyDescent="0.2">
      <c r="A6" s="211" t="s">
        <v>39</v>
      </c>
      <c r="B6" s="212"/>
      <c r="C6" s="212"/>
      <c r="D6" s="212"/>
      <c r="E6" s="212"/>
      <c r="F6" s="212"/>
      <c r="G6" s="212"/>
      <c r="H6" s="213"/>
    </row>
    <row r="7" spans="1:8" ht="15" customHeight="1" x14ac:dyDescent="0.2">
      <c r="A7" s="211" t="s">
        <v>102</v>
      </c>
      <c r="B7" s="212"/>
      <c r="C7" s="212"/>
      <c r="D7" s="212"/>
      <c r="E7" s="212"/>
      <c r="F7" s="212"/>
      <c r="G7" s="212"/>
      <c r="H7" s="213"/>
    </row>
    <row r="8" spans="1:8" ht="15" customHeight="1" x14ac:dyDescent="0.2">
      <c r="A8" s="211"/>
      <c r="B8" s="212"/>
      <c r="C8" s="212"/>
      <c r="D8" s="212"/>
      <c r="E8" s="212"/>
      <c r="F8" s="212"/>
      <c r="G8" s="212"/>
      <c r="H8" s="213"/>
    </row>
    <row r="9" spans="1:8" ht="6" customHeight="1" x14ac:dyDescent="0.2">
      <c r="A9" s="198"/>
      <c r="B9" s="199"/>
      <c r="C9" s="199"/>
      <c r="D9" s="199"/>
      <c r="E9" s="199"/>
      <c r="F9" s="199"/>
      <c r="G9" s="199"/>
      <c r="H9" s="200"/>
    </row>
    <row r="10" spans="1:8" ht="15" x14ac:dyDescent="0.2">
      <c r="A10" s="201" t="s">
        <v>3</v>
      </c>
      <c r="B10" s="202"/>
      <c r="C10" s="202"/>
      <c r="D10" s="202"/>
      <c r="E10" s="202"/>
      <c r="F10" s="202"/>
      <c r="G10" s="202"/>
      <c r="H10" s="203"/>
    </row>
    <row r="11" spans="1:8" ht="15" x14ac:dyDescent="0.2">
      <c r="A11" s="218" t="s">
        <v>13</v>
      </c>
      <c r="B11" s="204" t="s">
        <v>28</v>
      </c>
      <c r="C11" s="205" t="s">
        <v>29</v>
      </c>
      <c r="D11" s="206" t="s">
        <v>15</v>
      </c>
      <c r="E11" s="207" t="s">
        <v>30</v>
      </c>
      <c r="F11" s="207" t="s">
        <v>31</v>
      </c>
      <c r="G11" s="204" t="s">
        <v>32</v>
      </c>
      <c r="H11" s="204"/>
    </row>
    <row r="12" spans="1:8" ht="15" x14ac:dyDescent="0.2">
      <c r="A12" s="218"/>
      <c r="B12" s="204"/>
      <c r="C12" s="205"/>
      <c r="D12" s="206"/>
      <c r="E12" s="207"/>
      <c r="F12" s="207"/>
      <c r="G12" s="39" t="s">
        <v>33</v>
      </c>
      <c r="H12" s="40" t="s">
        <v>34</v>
      </c>
    </row>
    <row r="13" spans="1:8" ht="6.75" customHeight="1" x14ac:dyDescent="0.2">
      <c r="A13" s="81"/>
      <c r="B13" s="82"/>
      <c r="C13" s="83"/>
      <c r="D13" s="84"/>
      <c r="E13" s="85"/>
      <c r="F13" s="86"/>
      <c r="G13" s="87"/>
      <c r="H13" s="88"/>
    </row>
    <row r="14" spans="1:8" ht="24" customHeight="1" x14ac:dyDescent="0.2">
      <c r="A14" s="53" t="s">
        <v>5</v>
      </c>
      <c r="B14" s="54" t="s">
        <v>85</v>
      </c>
      <c r="C14" s="41"/>
      <c r="D14" s="42"/>
      <c r="E14" s="43"/>
      <c r="F14" s="44"/>
      <c r="G14" s="45"/>
      <c r="H14" s="46"/>
    </row>
    <row r="15" spans="1:8" x14ac:dyDescent="0.2">
      <c r="A15" s="70" t="s">
        <v>6</v>
      </c>
      <c r="B15" s="118" t="s">
        <v>40</v>
      </c>
      <c r="C15" s="47" t="s">
        <v>0</v>
      </c>
      <c r="D15" s="48">
        <v>6</v>
      </c>
      <c r="E15" s="49"/>
      <c r="F15" s="50">
        <f>ROUND(D15*E15,2)</f>
        <v>0</v>
      </c>
      <c r="G15" s="51" t="s">
        <v>35</v>
      </c>
      <c r="H15" s="48" t="s">
        <v>55</v>
      </c>
    </row>
    <row r="16" spans="1:8" ht="42.75" x14ac:dyDescent="0.2">
      <c r="A16" s="70" t="s">
        <v>44</v>
      </c>
      <c r="B16" s="109" t="s">
        <v>42</v>
      </c>
      <c r="C16" s="47" t="s">
        <v>0</v>
      </c>
      <c r="D16" s="48">
        <v>1800</v>
      </c>
      <c r="E16" s="49"/>
      <c r="F16" s="50">
        <f>ROUND(D16*E16,2)</f>
        <v>0</v>
      </c>
      <c r="G16" s="51" t="s">
        <v>47</v>
      </c>
      <c r="H16" s="48" t="s">
        <v>55</v>
      </c>
    </row>
    <row r="17" spans="1:8" x14ac:dyDescent="0.2">
      <c r="A17" s="70" t="s">
        <v>45</v>
      </c>
      <c r="B17" s="109" t="s">
        <v>43</v>
      </c>
      <c r="C17" s="47" t="s">
        <v>0</v>
      </c>
      <c r="D17" s="48">
        <v>1800</v>
      </c>
      <c r="E17" s="49"/>
      <c r="F17" s="50">
        <f>ROUND(D17*E17,2)</f>
        <v>0</v>
      </c>
      <c r="G17" s="51" t="s">
        <v>46</v>
      </c>
      <c r="H17" s="48" t="s">
        <v>55</v>
      </c>
    </row>
    <row r="18" spans="1:8" ht="15" x14ac:dyDescent="0.2">
      <c r="A18" s="94"/>
      <c r="B18" s="119"/>
      <c r="C18" s="91"/>
      <c r="D18" s="92"/>
      <c r="E18" s="79"/>
      <c r="F18" s="52">
        <f>SUM(F15:F17)</f>
        <v>0</v>
      </c>
      <c r="G18" s="80"/>
      <c r="H18" s="93"/>
    </row>
    <row r="19" spans="1:8" ht="15" x14ac:dyDescent="0.2">
      <c r="A19" s="68" t="s">
        <v>7</v>
      </c>
      <c r="B19" s="69" t="s">
        <v>48</v>
      </c>
      <c r="C19" s="102"/>
      <c r="D19" s="103"/>
      <c r="E19" s="104"/>
      <c r="F19" s="105"/>
      <c r="G19" s="108"/>
      <c r="H19" s="106"/>
    </row>
    <row r="20" spans="1:8" ht="28.5" x14ac:dyDescent="0.2">
      <c r="A20" s="70" t="s">
        <v>8</v>
      </c>
      <c r="B20" s="109" t="s">
        <v>49</v>
      </c>
      <c r="C20" s="70" t="s">
        <v>50</v>
      </c>
      <c r="D20" s="110">
        <v>1800</v>
      </c>
      <c r="E20" s="124"/>
      <c r="F20" s="50">
        <f>ROUND(D20*E20,2)</f>
        <v>0</v>
      </c>
      <c r="G20" s="70" t="s">
        <v>57</v>
      </c>
      <c r="H20" s="48" t="s">
        <v>55</v>
      </c>
    </row>
    <row r="21" spans="1:8" x14ac:dyDescent="0.2">
      <c r="A21" s="70" t="s">
        <v>9</v>
      </c>
      <c r="B21" s="109" t="s">
        <v>51</v>
      </c>
      <c r="C21" s="70" t="s">
        <v>52</v>
      </c>
      <c r="D21" s="110">
        <v>270</v>
      </c>
      <c r="E21" s="99"/>
      <c r="F21" s="50">
        <f>ROUND(D21*E21,2)</f>
        <v>0</v>
      </c>
      <c r="G21" s="70" t="s">
        <v>58</v>
      </c>
      <c r="H21" s="48" t="s">
        <v>55</v>
      </c>
    </row>
    <row r="22" spans="1:8" ht="28.5" x14ac:dyDescent="0.2">
      <c r="A22" s="70" t="s">
        <v>10</v>
      </c>
      <c r="B22" s="109" t="s">
        <v>53</v>
      </c>
      <c r="C22" s="70" t="s">
        <v>52</v>
      </c>
      <c r="D22" s="110">
        <v>337.5</v>
      </c>
      <c r="E22" s="99"/>
      <c r="F22" s="50">
        <f>ROUND(D22*E22,2)</f>
        <v>0</v>
      </c>
      <c r="G22" s="70" t="s">
        <v>59</v>
      </c>
      <c r="H22" s="48" t="s">
        <v>55</v>
      </c>
    </row>
    <row r="23" spans="1:8" ht="28.5" x14ac:dyDescent="0.2">
      <c r="A23" s="70" t="s">
        <v>56</v>
      </c>
      <c r="B23" s="109" t="s">
        <v>54</v>
      </c>
      <c r="C23" s="70" t="s">
        <v>52</v>
      </c>
      <c r="D23" s="110">
        <v>337.5</v>
      </c>
      <c r="E23" s="99"/>
      <c r="F23" s="50">
        <f>ROUND(D23*E23,2)</f>
        <v>0</v>
      </c>
      <c r="G23" s="70" t="s">
        <v>60</v>
      </c>
      <c r="H23" s="48" t="s">
        <v>55</v>
      </c>
    </row>
    <row r="24" spans="1:8" ht="15" x14ac:dyDescent="0.2">
      <c r="A24" s="94"/>
      <c r="B24" s="119"/>
      <c r="C24" s="91"/>
      <c r="D24" s="92"/>
      <c r="E24" s="79"/>
      <c r="F24" s="56">
        <f>SUM(F20:F23)</f>
        <v>0</v>
      </c>
      <c r="G24" s="80"/>
      <c r="H24" s="93"/>
    </row>
    <row r="25" spans="1:8" ht="15" x14ac:dyDescent="0.2">
      <c r="A25" s="53" t="s">
        <v>11</v>
      </c>
      <c r="B25" s="54" t="s">
        <v>61</v>
      </c>
      <c r="C25" s="41"/>
      <c r="D25" s="42"/>
      <c r="E25" s="43"/>
      <c r="F25" s="44"/>
      <c r="G25" s="123"/>
      <c r="H25" s="46"/>
    </row>
    <row r="26" spans="1:8" x14ac:dyDescent="0.2">
      <c r="A26" s="70" t="s">
        <v>66</v>
      </c>
      <c r="B26" s="109" t="s">
        <v>64</v>
      </c>
      <c r="C26" s="113" t="s">
        <v>52</v>
      </c>
      <c r="D26" s="110">
        <v>54</v>
      </c>
      <c r="E26" s="112"/>
      <c r="F26" s="50">
        <f>ROUND(D26*E26,2)</f>
        <v>0</v>
      </c>
      <c r="G26" s="120" t="s">
        <v>69</v>
      </c>
      <c r="H26" s="107" t="s">
        <v>55</v>
      </c>
    </row>
    <row r="27" spans="1:8" x14ac:dyDescent="0.2">
      <c r="A27" s="70" t="s">
        <v>67</v>
      </c>
      <c r="B27" s="109" t="s">
        <v>65</v>
      </c>
      <c r="C27" s="113" t="s">
        <v>52</v>
      </c>
      <c r="D27" s="110">
        <v>54</v>
      </c>
      <c r="E27" s="112"/>
      <c r="F27" s="50">
        <f>ROUND(D27*E27,2)</f>
        <v>0</v>
      </c>
      <c r="G27" s="120" t="s">
        <v>70</v>
      </c>
      <c r="H27" s="107" t="s">
        <v>55</v>
      </c>
    </row>
    <row r="28" spans="1:8" x14ac:dyDescent="0.2">
      <c r="A28" s="70" t="s">
        <v>68</v>
      </c>
      <c r="B28" s="109" t="s">
        <v>62</v>
      </c>
      <c r="C28" s="113" t="s">
        <v>63</v>
      </c>
      <c r="D28" s="110">
        <v>1800</v>
      </c>
      <c r="E28" s="112"/>
      <c r="F28" s="50">
        <f>ROUND(D28*E28,2)</f>
        <v>0</v>
      </c>
      <c r="G28" s="132" t="s">
        <v>71</v>
      </c>
      <c r="H28" s="100" t="s">
        <v>72</v>
      </c>
    </row>
    <row r="29" spans="1:8" ht="15" x14ac:dyDescent="0.2">
      <c r="A29" s="94"/>
      <c r="B29" s="119"/>
      <c r="C29" s="91"/>
      <c r="D29" s="92"/>
      <c r="E29" s="79"/>
      <c r="F29" s="121">
        <f>SUM(F26:F28)</f>
        <v>0</v>
      </c>
      <c r="G29" s="80"/>
      <c r="H29" s="93"/>
    </row>
    <row r="30" spans="1:8" ht="15" x14ac:dyDescent="0.2">
      <c r="A30" s="53" t="s">
        <v>12</v>
      </c>
      <c r="B30" s="54" t="s">
        <v>73</v>
      </c>
      <c r="C30" s="41"/>
      <c r="D30" s="42"/>
      <c r="E30" s="43"/>
      <c r="F30" s="44"/>
      <c r="G30" s="123"/>
      <c r="H30" s="46"/>
    </row>
    <row r="31" spans="1:8" x14ac:dyDescent="0.2">
      <c r="A31" s="70" t="s">
        <v>74</v>
      </c>
      <c r="B31" s="109" t="s">
        <v>4</v>
      </c>
      <c r="C31" s="70" t="s">
        <v>0</v>
      </c>
      <c r="D31" s="70">
        <v>1800</v>
      </c>
      <c r="E31" s="117"/>
      <c r="F31" s="55">
        <f>ROUND(D31*E31,2)</f>
        <v>0</v>
      </c>
      <c r="G31" s="114" t="s">
        <v>36</v>
      </c>
      <c r="H31" s="48" t="s">
        <v>55</v>
      </c>
    </row>
    <row r="32" spans="1:8" x14ac:dyDescent="0.2">
      <c r="A32" s="70" t="s">
        <v>75</v>
      </c>
      <c r="B32" s="109" t="s">
        <v>78</v>
      </c>
      <c r="C32" s="70" t="s">
        <v>0</v>
      </c>
      <c r="D32" s="70">
        <v>1800</v>
      </c>
      <c r="E32" s="117"/>
      <c r="F32" s="55">
        <f>ROUND(D32*E32,2)</f>
        <v>0</v>
      </c>
      <c r="G32" s="115" t="s">
        <v>80</v>
      </c>
      <c r="H32" s="48" t="s">
        <v>55</v>
      </c>
    </row>
    <row r="33" spans="1:8" x14ac:dyDescent="0.2">
      <c r="A33" s="70" t="s">
        <v>76</v>
      </c>
      <c r="B33" s="109" t="s">
        <v>41</v>
      </c>
      <c r="C33" s="70" t="s">
        <v>1</v>
      </c>
      <c r="D33" s="70">
        <v>36</v>
      </c>
      <c r="E33" s="117"/>
      <c r="F33" s="55">
        <f>ROUND(D33*E33,2)</f>
        <v>0</v>
      </c>
      <c r="G33" s="115" t="s">
        <v>37</v>
      </c>
      <c r="H33" s="48" t="s">
        <v>55</v>
      </c>
    </row>
    <row r="34" spans="1:8" ht="42.75" x14ac:dyDescent="0.2">
      <c r="A34" s="70" t="s">
        <v>77</v>
      </c>
      <c r="B34" s="109" t="s">
        <v>79</v>
      </c>
      <c r="C34" s="70" t="s">
        <v>63</v>
      </c>
      <c r="D34" s="70">
        <v>1800</v>
      </c>
      <c r="E34" s="117"/>
      <c r="F34" s="55">
        <f>ROUND(D34*E34,2)</f>
        <v>0</v>
      </c>
      <c r="G34" s="116">
        <v>102512</v>
      </c>
      <c r="H34" s="48" t="s">
        <v>72</v>
      </c>
    </row>
    <row r="35" spans="1:8" ht="15" x14ac:dyDescent="0.2">
      <c r="A35" s="94"/>
      <c r="B35" s="119"/>
      <c r="C35" s="91"/>
      <c r="D35" s="92"/>
      <c r="E35" s="79"/>
      <c r="F35" s="126">
        <f>SUM(F31:F34)</f>
        <v>0</v>
      </c>
      <c r="G35" s="125"/>
      <c r="H35" s="128"/>
    </row>
    <row r="36" spans="1:8" ht="15" x14ac:dyDescent="0.2">
      <c r="A36" s="53" t="s">
        <v>81</v>
      </c>
      <c r="B36" s="54" t="s">
        <v>88</v>
      </c>
      <c r="C36" s="41"/>
      <c r="D36" s="42"/>
      <c r="E36" s="43"/>
      <c r="F36" s="44"/>
      <c r="G36" s="123"/>
      <c r="H36" s="46"/>
    </row>
    <row r="37" spans="1:8" ht="16.5" customHeight="1" x14ac:dyDescent="0.2">
      <c r="A37" s="70" t="s">
        <v>82</v>
      </c>
      <c r="B37" s="101" t="s">
        <v>87</v>
      </c>
      <c r="C37" s="70" t="s">
        <v>0</v>
      </c>
      <c r="D37" s="70">
        <v>45</v>
      </c>
      <c r="E37" s="117"/>
      <c r="F37" s="55">
        <f>ROUND(D37*E37,2)</f>
        <v>0</v>
      </c>
      <c r="G37" s="115" t="s">
        <v>86</v>
      </c>
      <c r="H37" s="48" t="s">
        <v>72</v>
      </c>
    </row>
    <row r="38" spans="1:8" ht="15" x14ac:dyDescent="0.2">
      <c r="A38" s="94"/>
      <c r="B38" s="119"/>
      <c r="C38" s="91"/>
      <c r="D38" s="92"/>
      <c r="E38" s="79"/>
      <c r="F38" s="111">
        <f>SUM(F37)</f>
        <v>0</v>
      </c>
      <c r="G38" s="80"/>
      <c r="H38" s="93"/>
    </row>
    <row r="39" spans="1:8" ht="15" x14ac:dyDescent="0.2">
      <c r="A39" s="53" t="s">
        <v>83</v>
      </c>
      <c r="B39" s="54" t="s">
        <v>89</v>
      </c>
      <c r="C39" s="41"/>
      <c r="D39" s="42"/>
      <c r="E39" s="43"/>
      <c r="F39" s="44"/>
      <c r="G39" s="123"/>
      <c r="H39" s="46"/>
    </row>
    <row r="40" spans="1:8" ht="28.5" x14ac:dyDescent="0.2">
      <c r="A40" s="70" t="s">
        <v>84</v>
      </c>
      <c r="B40" s="101" t="s">
        <v>92</v>
      </c>
      <c r="C40" s="70" t="s">
        <v>0</v>
      </c>
      <c r="D40" s="70">
        <v>450</v>
      </c>
      <c r="E40" s="117"/>
      <c r="F40" s="55">
        <f>ROUND(D40*E40,2)</f>
        <v>0</v>
      </c>
      <c r="G40" s="115">
        <v>98522</v>
      </c>
      <c r="H40" s="48" t="s">
        <v>72</v>
      </c>
    </row>
    <row r="41" spans="1:8" ht="15" x14ac:dyDescent="0.2">
      <c r="A41" s="73"/>
      <c r="B41" s="122"/>
      <c r="C41" s="91"/>
      <c r="D41" s="92"/>
      <c r="E41" s="79"/>
      <c r="F41" s="56">
        <f>SUM(F40)</f>
        <v>0</v>
      </c>
      <c r="G41" s="80"/>
      <c r="H41" s="93"/>
    </row>
    <row r="42" spans="1:8" ht="15" x14ac:dyDescent="0.2">
      <c r="A42" s="216" t="s">
        <v>38</v>
      </c>
      <c r="B42" s="217"/>
      <c r="C42" s="57"/>
      <c r="D42" s="58"/>
      <c r="E42" s="59" t="e">
        <f>F42/F42</f>
        <v>#DIV/0!</v>
      </c>
      <c r="F42" s="127">
        <f>SUM(F15:F41)/2</f>
        <v>0</v>
      </c>
      <c r="G42" s="60"/>
      <c r="H42" s="61"/>
    </row>
    <row r="43" spans="1:8" ht="26.25" customHeight="1" x14ac:dyDescent="0.2">
      <c r="A43" s="214" t="s">
        <v>97</v>
      </c>
      <c r="B43" s="215"/>
      <c r="C43" s="215"/>
      <c r="D43" s="215"/>
      <c r="E43" s="62"/>
      <c r="F43" s="63">
        <f>F42*E43</f>
        <v>0</v>
      </c>
      <c r="G43" s="115"/>
      <c r="H43" s="48"/>
    </row>
    <row r="44" spans="1:8" ht="15.75" x14ac:dyDescent="0.2">
      <c r="A44" s="219" t="s">
        <v>25</v>
      </c>
      <c r="B44" s="220"/>
      <c r="C44" s="133"/>
      <c r="D44" s="134"/>
      <c r="E44" s="134"/>
      <c r="F44" s="135">
        <f>F43+F42</f>
        <v>0</v>
      </c>
      <c r="G44" s="136"/>
      <c r="H44" s="137"/>
    </row>
    <row r="45" spans="1:8" ht="15" x14ac:dyDescent="0.2">
      <c r="A45" s="138" t="s">
        <v>104</v>
      </c>
      <c r="B45" s="139"/>
      <c r="C45" s="140"/>
      <c r="D45" s="141"/>
      <c r="E45" s="141"/>
      <c r="F45" s="142"/>
      <c r="G45" s="143"/>
      <c r="H45" s="144"/>
    </row>
    <row r="46" spans="1:8" ht="15" x14ac:dyDescent="0.2">
      <c r="A46" s="145"/>
      <c r="B46" s="74"/>
      <c r="C46" s="75"/>
      <c r="D46" s="76"/>
      <c r="E46" s="76"/>
      <c r="F46" s="77"/>
      <c r="G46" s="78"/>
      <c r="H46" s="146"/>
    </row>
    <row r="47" spans="1:8" ht="15" customHeight="1" x14ac:dyDescent="0.2">
      <c r="A47" s="210"/>
      <c r="B47" s="189"/>
      <c r="C47" s="71"/>
      <c r="D47" s="72"/>
      <c r="E47" s="188"/>
      <c r="F47" s="189"/>
      <c r="G47" s="72"/>
      <c r="H47" s="147"/>
    </row>
    <row r="48" spans="1:8" x14ac:dyDescent="0.2">
      <c r="A48" s="148"/>
      <c r="B48" s="149"/>
      <c r="C48" s="37"/>
      <c r="D48" s="38"/>
      <c r="E48" s="184" t="s">
        <v>103</v>
      </c>
      <c r="F48" s="185"/>
      <c r="G48" s="129"/>
      <c r="H48" s="147"/>
    </row>
    <row r="49" spans="1:8" ht="11.25" customHeight="1" x14ac:dyDescent="0.2">
      <c r="A49" s="148"/>
      <c r="B49" s="190" t="s">
        <v>100</v>
      </c>
      <c r="C49" s="191"/>
      <c r="D49" s="191"/>
      <c r="E49" s="186" t="s">
        <v>96</v>
      </c>
      <c r="F49" s="187"/>
      <c r="G49" s="129"/>
      <c r="H49" s="147"/>
    </row>
    <row r="50" spans="1:8" x14ac:dyDescent="0.2">
      <c r="A50" s="150"/>
      <c r="B50" s="151"/>
      <c r="C50" s="152"/>
      <c r="D50" s="153"/>
      <c r="E50" s="154"/>
      <c r="F50" s="155"/>
      <c r="G50" s="155"/>
      <c r="H50" s="156"/>
    </row>
    <row r="53" spans="1:8" x14ac:dyDescent="0.2">
      <c r="E53" s="95"/>
      <c r="F53" s="98"/>
    </row>
    <row r="55" spans="1:8" x14ac:dyDescent="0.2">
      <c r="F55" s="95"/>
    </row>
  </sheetData>
  <mergeCells count="24">
    <mergeCell ref="A44:B44"/>
    <mergeCell ref="A6:H6"/>
    <mergeCell ref="A7:H7"/>
    <mergeCell ref="A8:H8"/>
    <mergeCell ref="A43:D43"/>
    <mergeCell ref="A42:B42"/>
    <mergeCell ref="G11:H11"/>
    <mergeCell ref="A11:A12"/>
    <mergeCell ref="E48:F48"/>
    <mergeCell ref="E49:F49"/>
    <mergeCell ref="E47:F47"/>
    <mergeCell ref="B49:D49"/>
    <mergeCell ref="A1:H1"/>
    <mergeCell ref="A2:H2"/>
    <mergeCell ref="A9:H9"/>
    <mergeCell ref="A10:H10"/>
    <mergeCell ref="B11:B12"/>
    <mergeCell ref="C11:C12"/>
    <mergeCell ref="D11:D12"/>
    <mergeCell ref="E11:E12"/>
    <mergeCell ref="F11:F12"/>
    <mergeCell ref="A3:B3"/>
    <mergeCell ref="A47:B47"/>
    <mergeCell ref="A5:H5"/>
  </mergeCells>
  <conditionalFormatting sqref="E20">
    <cfRule type="expression" dxfId="0" priority="5" stopIfTrue="1">
      <formula>F20&lt;6</formula>
    </cfRule>
  </conditionalFormatting>
  <pageMargins left="0.51181102362204722" right="0.51181102362204722" top="1.9291338582677167" bottom="0.62992125984251968" header="0.15748031496062992" footer="0.19685039370078741"/>
  <pageSetup paperSize="9" scale="75" fitToHeight="0" orientation="landscape" r:id="rId1"/>
  <headerFooter>
    <oddFooter>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4D2F2F-98BA-4DAB-B39C-CAF34D99857D}">
  <dimension ref="A1:O36"/>
  <sheetViews>
    <sheetView view="pageBreakPreview" zoomScaleNormal="70" zoomScaleSheetLayoutView="100" zoomScalePageLayoutView="70" workbookViewId="0">
      <selection activeCell="D35" sqref="D35:F35"/>
    </sheetView>
  </sheetViews>
  <sheetFormatPr defaultRowHeight="14.25" x14ac:dyDescent="0.2"/>
  <cols>
    <col min="1" max="1" width="5.5" customWidth="1"/>
    <col min="2" max="2" width="10.625" customWidth="1"/>
    <col min="3" max="3" width="43.125" customWidth="1"/>
    <col min="4" max="4" width="14.875" customWidth="1"/>
    <col min="5" max="5" width="12" customWidth="1"/>
    <col min="6" max="6" width="9.5" customWidth="1"/>
    <col min="7" max="7" width="13.375" customWidth="1"/>
    <col min="8" max="8" width="9" customWidth="1"/>
    <col min="9" max="9" width="14.25" customWidth="1"/>
    <col min="10" max="10" width="9.5" customWidth="1"/>
    <col min="11" max="11" width="14.25" customWidth="1"/>
    <col min="12" max="12" width="10.625" customWidth="1"/>
    <col min="13" max="13" width="14.5" customWidth="1"/>
    <col min="14" max="14" width="10.625" customWidth="1"/>
    <col min="15" max="15" width="14.5" customWidth="1"/>
  </cols>
  <sheetData>
    <row r="1" spans="1:15" ht="16.5" x14ac:dyDescent="0.2">
      <c r="A1" s="226" t="s">
        <v>24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8"/>
    </row>
    <row r="2" spans="1:15" ht="2.85" customHeight="1" x14ac:dyDescent="0.25">
      <c r="A2" s="158"/>
      <c r="B2" s="32"/>
      <c r="C2" s="32"/>
      <c r="D2" s="32"/>
      <c r="E2" s="32"/>
      <c r="F2" s="32"/>
      <c r="G2" s="32"/>
      <c r="H2" s="33"/>
      <c r="I2" s="34"/>
      <c r="J2" s="33"/>
      <c r="K2" s="34"/>
      <c r="L2" s="34"/>
      <c r="M2" s="159"/>
    </row>
    <row r="3" spans="1:15" ht="15" x14ac:dyDescent="0.25">
      <c r="A3" s="229" t="str">
        <f>ORÇAMENTO!A3</f>
        <v>OBJETO: CONSTRUÇÃO DE CICLOVIA</v>
      </c>
      <c r="B3" s="230"/>
      <c r="C3" s="230"/>
      <c r="D3" s="230"/>
      <c r="E3" s="230"/>
      <c r="F3" s="230"/>
      <c r="G3" s="230"/>
      <c r="H3" s="20"/>
      <c r="I3" s="21"/>
      <c r="J3" s="20"/>
      <c r="K3" s="21"/>
      <c r="L3" s="22"/>
      <c r="M3" s="160"/>
    </row>
    <row r="4" spans="1:15" ht="15" x14ac:dyDescent="0.25">
      <c r="A4" s="231" t="str">
        <f>ORÇAMENTO!A4</f>
        <v>LOCAL:AVENIDA SETE DE SETEMBRO S/N</v>
      </c>
      <c r="B4" s="232"/>
      <c r="C4" s="232"/>
      <c r="D4" s="232"/>
      <c r="E4" s="232"/>
      <c r="F4" s="232"/>
      <c r="G4" s="232"/>
      <c r="H4" s="23"/>
      <c r="I4" s="24"/>
      <c r="J4" s="23"/>
      <c r="K4" s="24"/>
      <c r="L4" s="25"/>
      <c r="M4" s="161"/>
    </row>
    <row r="5" spans="1:15" ht="15" x14ac:dyDescent="0.25">
      <c r="A5" s="231" t="str">
        <f>ORÇAMENTO!A5</f>
        <v>REFERÊNCIA: BOLETIM CDHU N°185 COM DESONERAÇÃO  E SINAPI - 04/2022 - SÃO PAULO</v>
      </c>
      <c r="B5" s="232"/>
      <c r="C5" s="232"/>
      <c r="D5" s="232"/>
      <c r="E5" s="232"/>
      <c r="F5" s="232"/>
      <c r="G5" s="232"/>
      <c r="H5" s="23"/>
      <c r="I5" s="35"/>
      <c r="J5" s="23"/>
      <c r="K5" s="35"/>
      <c r="L5" s="35"/>
      <c r="M5" s="162"/>
    </row>
    <row r="6" spans="1:15" ht="15" x14ac:dyDescent="0.25">
      <c r="A6" s="233" t="str">
        <f>ORÇAMENTO!A6</f>
        <v>ÓRGÃO: SECRETARIA DE ESTADO DE DESENVOLVIMENTO REGIONAL</v>
      </c>
      <c r="B6" s="234"/>
      <c r="C6" s="234"/>
      <c r="D6" s="234"/>
      <c r="E6" s="234"/>
      <c r="F6" s="234"/>
      <c r="G6" s="234"/>
      <c r="H6" s="23"/>
      <c r="I6" s="35"/>
      <c r="J6" s="23"/>
      <c r="K6" s="35"/>
      <c r="L6" s="35"/>
      <c r="M6" s="162"/>
    </row>
    <row r="7" spans="1:15" ht="15" x14ac:dyDescent="0.2">
      <c r="A7" s="231" t="str">
        <f>ORÇAMENTO!A7</f>
        <v>DATA: XX/XX/XXXX</v>
      </c>
      <c r="B7" s="239"/>
      <c r="C7" s="239"/>
      <c r="D7" s="239"/>
      <c r="E7" s="239"/>
      <c r="F7" s="96"/>
      <c r="G7" s="97"/>
      <c r="H7" s="131"/>
      <c r="I7" s="240"/>
      <c r="J7" s="240"/>
      <c r="K7" s="240"/>
      <c r="L7" s="240"/>
      <c r="M7" s="241"/>
    </row>
    <row r="8" spans="1:15" ht="15" x14ac:dyDescent="0.2">
      <c r="A8" s="235"/>
      <c r="B8" s="236"/>
      <c r="C8" s="236"/>
      <c r="D8" s="236"/>
      <c r="E8" s="236"/>
      <c r="F8" s="26"/>
      <c r="G8" s="27"/>
      <c r="H8" s="28"/>
      <c r="I8" s="237" t="s">
        <v>95</v>
      </c>
      <c r="J8" s="237"/>
      <c r="K8" s="237"/>
      <c r="L8" s="237"/>
      <c r="M8" s="238"/>
    </row>
    <row r="9" spans="1:15" ht="2.65" customHeight="1" x14ac:dyDescent="0.2">
      <c r="A9" s="163"/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164"/>
    </row>
    <row r="10" spans="1:15" ht="15" x14ac:dyDescent="0.25">
      <c r="A10" s="243" t="s">
        <v>24</v>
      </c>
      <c r="B10" s="244"/>
      <c r="C10" s="244"/>
      <c r="D10" s="244"/>
      <c r="E10" s="244"/>
      <c r="F10" s="244"/>
      <c r="G10" s="244"/>
      <c r="H10" s="244"/>
      <c r="I10" s="244"/>
      <c r="J10" s="244"/>
      <c r="K10" s="244"/>
      <c r="L10" s="244"/>
      <c r="M10" s="245"/>
    </row>
    <row r="11" spans="1:15" ht="15" x14ac:dyDescent="0.25">
      <c r="A11" s="246" t="s">
        <v>13</v>
      </c>
      <c r="B11" s="247" t="s">
        <v>14</v>
      </c>
      <c r="C11" s="247"/>
      <c r="D11" s="248" t="s">
        <v>16</v>
      </c>
      <c r="E11" s="248"/>
      <c r="F11" s="248" t="s">
        <v>17</v>
      </c>
      <c r="G11" s="248"/>
      <c r="H11" s="248" t="s">
        <v>18</v>
      </c>
      <c r="I11" s="248"/>
      <c r="J11" s="248" t="s">
        <v>94</v>
      </c>
      <c r="K11" s="248"/>
      <c r="L11" s="248" t="s">
        <v>31</v>
      </c>
      <c r="M11" s="249"/>
    </row>
    <row r="12" spans="1:15" x14ac:dyDescent="0.2">
      <c r="A12" s="246"/>
      <c r="B12" s="247"/>
      <c r="C12" s="247"/>
      <c r="D12" s="2" t="s">
        <v>19</v>
      </c>
      <c r="E12" s="2" t="s">
        <v>20</v>
      </c>
      <c r="F12" s="2" t="s">
        <v>21</v>
      </c>
      <c r="G12" s="2" t="s">
        <v>22</v>
      </c>
      <c r="H12" s="2" t="s">
        <v>21</v>
      </c>
      <c r="I12" s="2" t="s">
        <v>22</v>
      </c>
      <c r="J12" s="2" t="s">
        <v>21</v>
      </c>
      <c r="K12" s="2" t="s">
        <v>22</v>
      </c>
      <c r="L12" s="2" t="s">
        <v>21</v>
      </c>
      <c r="M12" s="165" t="s">
        <v>22</v>
      </c>
    </row>
    <row r="13" spans="1:15" x14ac:dyDescent="0.2">
      <c r="A13" s="166" t="s">
        <v>5</v>
      </c>
      <c r="B13" s="256" t="str">
        <f>ORÇAMENTO!B14</f>
        <v>SERVIÇOS PRELIMINARES</v>
      </c>
      <c r="C13" s="256"/>
      <c r="D13" s="12">
        <f>ORÇAMENTO!F18*ORÇAMENTO!$E$43+ORÇAMENTO!F18</f>
        <v>0</v>
      </c>
      <c r="E13" s="3" t="e">
        <f t="shared" ref="E13:E18" si="0">D13/$D$28</f>
        <v>#DIV/0!</v>
      </c>
      <c r="F13" s="4">
        <v>100</v>
      </c>
      <c r="G13" s="10">
        <f>F13%*$D$13</f>
        <v>0</v>
      </c>
      <c r="H13" s="4"/>
      <c r="I13" s="10"/>
      <c r="J13" s="4"/>
      <c r="K13" s="10"/>
      <c r="L13" s="4">
        <f>F13</f>
        <v>100</v>
      </c>
      <c r="M13" s="167">
        <f>G13</f>
        <v>0</v>
      </c>
      <c r="O13" s="1"/>
    </row>
    <row r="14" spans="1:15" x14ac:dyDescent="0.2">
      <c r="A14" s="166" t="s">
        <v>7</v>
      </c>
      <c r="B14" s="257" t="str">
        <f>ORÇAMENTO!B19</f>
        <v>EXECUÇÃO DE BASE</v>
      </c>
      <c r="C14" s="258"/>
      <c r="D14" s="13">
        <f>ORÇAMENTO!F24*ORÇAMENTO!$E$43+ORÇAMENTO!F24</f>
        <v>0</v>
      </c>
      <c r="E14" s="3" t="e">
        <f t="shared" si="0"/>
        <v>#DIV/0!</v>
      </c>
      <c r="F14" s="14">
        <v>100</v>
      </c>
      <c r="G14" s="15">
        <f>F14%*$D$14</f>
        <v>0</v>
      </c>
      <c r="H14" s="14"/>
      <c r="I14" s="15"/>
      <c r="J14" s="14"/>
      <c r="K14" s="15"/>
      <c r="L14" s="14">
        <f>H14+F14</f>
        <v>100</v>
      </c>
      <c r="M14" s="168">
        <f>I14+G14</f>
        <v>0</v>
      </c>
      <c r="O14" s="1"/>
    </row>
    <row r="15" spans="1:15" x14ac:dyDescent="0.2">
      <c r="A15" s="166" t="s">
        <v>11</v>
      </c>
      <c r="B15" s="259" t="str">
        <f>ORÇAMENTO!B25</f>
        <v>GUIA E SARJETA</v>
      </c>
      <c r="C15" s="259"/>
      <c r="D15" s="12">
        <f>ORÇAMENTO!F29*ORÇAMENTO!$E$43+ORÇAMENTO!F29</f>
        <v>0</v>
      </c>
      <c r="E15" s="3" t="e">
        <f t="shared" si="0"/>
        <v>#DIV/0!</v>
      </c>
      <c r="F15" s="4">
        <v>50</v>
      </c>
      <c r="G15" s="15">
        <f>F15%*D15</f>
        <v>0</v>
      </c>
      <c r="H15" s="4">
        <v>50</v>
      </c>
      <c r="I15" s="10">
        <f>H15%*D15</f>
        <v>0</v>
      </c>
      <c r="J15" s="4"/>
      <c r="K15" s="10"/>
      <c r="L15" s="14">
        <f>H15+F15</f>
        <v>100</v>
      </c>
      <c r="M15" s="169">
        <f>G15+I15</f>
        <v>0</v>
      </c>
      <c r="O15" s="1"/>
    </row>
    <row r="16" spans="1:15" x14ac:dyDescent="0.2">
      <c r="A16" s="166" t="s">
        <v>12</v>
      </c>
      <c r="B16" s="260" t="str">
        <f>ORÇAMENTO!B30</f>
        <v>PAVIMENTO NOVO</v>
      </c>
      <c r="C16" s="260"/>
      <c r="D16" s="12">
        <f>ORÇAMENTO!F35*ORÇAMENTO!$E$43+ORÇAMENTO!F35</f>
        <v>0</v>
      </c>
      <c r="E16" s="3" t="e">
        <f t="shared" si="0"/>
        <v>#DIV/0!</v>
      </c>
      <c r="F16" s="4"/>
      <c r="G16" s="10"/>
      <c r="H16" s="4">
        <v>50</v>
      </c>
      <c r="I16" s="10">
        <f>H16%*D16</f>
        <v>0</v>
      </c>
      <c r="J16" s="4">
        <v>50</v>
      </c>
      <c r="K16" s="10">
        <f>J16%*D16</f>
        <v>0</v>
      </c>
      <c r="L16" s="4">
        <f t="shared" ref="L16:L18" si="1">H16</f>
        <v>50</v>
      </c>
      <c r="M16" s="167">
        <f>I16+K16</f>
        <v>0</v>
      </c>
      <c r="O16" s="1"/>
    </row>
    <row r="17" spans="1:15" x14ac:dyDescent="0.2">
      <c r="A17" s="166" t="s">
        <v>81</v>
      </c>
      <c r="B17" s="242" t="str">
        <f>ORÇAMENTO!B36</f>
        <v xml:space="preserve"> MURO DE ARRIMO DE ALVENARIA DE TIJOLOS</v>
      </c>
      <c r="C17" s="242"/>
      <c r="D17" s="12">
        <f>ORÇAMENTO!F38*ORÇAMENTO!$E$43+ORÇAMENTO!F38</f>
        <v>0</v>
      </c>
      <c r="E17" s="3" t="e">
        <f t="shared" si="0"/>
        <v>#DIV/0!</v>
      </c>
      <c r="F17" s="4"/>
      <c r="G17" s="10"/>
      <c r="H17" s="4">
        <v>50</v>
      </c>
      <c r="I17" s="10">
        <f>H17%*D17</f>
        <v>0</v>
      </c>
      <c r="J17" s="4">
        <v>50</v>
      </c>
      <c r="K17" s="10">
        <f>J17%*D17</f>
        <v>0</v>
      </c>
      <c r="L17" s="4">
        <f t="shared" si="1"/>
        <v>50</v>
      </c>
      <c r="M17" s="167">
        <f>I17+K17</f>
        <v>0</v>
      </c>
      <c r="O17" s="1"/>
    </row>
    <row r="18" spans="1:15" x14ac:dyDescent="0.2">
      <c r="A18" s="166" t="s">
        <v>83</v>
      </c>
      <c r="B18" s="242" t="str">
        <f>ORÇAMENTO!B39</f>
        <v>ALAMBRADO</v>
      </c>
      <c r="C18" s="242"/>
      <c r="D18" s="12">
        <f>ORÇAMENTO!F41*ORÇAMENTO!$E$43+ORÇAMENTO!F41</f>
        <v>0</v>
      </c>
      <c r="E18" s="3" t="e">
        <f t="shared" si="0"/>
        <v>#DIV/0!</v>
      </c>
      <c r="F18" s="4"/>
      <c r="G18" s="10"/>
      <c r="H18" s="4">
        <v>50</v>
      </c>
      <c r="I18" s="10">
        <f>H18%*D18</f>
        <v>0</v>
      </c>
      <c r="J18" s="4">
        <v>50</v>
      </c>
      <c r="K18" s="10">
        <f>J18%*D18</f>
        <v>0</v>
      </c>
      <c r="L18" s="4">
        <f t="shared" si="1"/>
        <v>50</v>
      </c>
      <c r="M18" s="167">
        <f>I18+K18</f>
        <v>0</v>
      </c>
      <c r="O18" s="1"/>
    </row>
    <row r="19" spans="1:15" x14ac:dyDescent="0.2">
      <c r="A19" s="170"/>
      <c r="B19" s="242"/>
      <c r="C19" s="242"/>
      <c r="D19" s="12"/>
      <c r="E19" s="3"/>
      <c r="F19" s="4"/>
      <c r="G19" s="10"/>
      <c r="H19" s="5"/>
      <c r="I19" s="11"/>
      <c r="J19" s="5"/>
      <c r="K19" s="11"/>
      <c r="L19" s="5"/>
      <c r="M19" s="169"/>
      <c r="O19" s="1"/>
    </row>
    <row r="20" spans="1:15" x14ac:dyDescent="0.2">
      <c r="A20" s="170"/>
      <c r="B20" s="250"/>
      <c r="C20" s="250"/>
      <c r="D20" s="12"/>
      <c r="E20" s="3"/>
      <c r="F20" s="4"/>
      <c r="G20" s="10"/>
      <c r="H20" s="4"/>
      <c r="I20" s="10"/>
      <c r="J20" s="4"/>
      <c r="K20" s="10"/>
      <c r="L20" s="4"/>
      <c r="M20" s="167"/>
      <c r="O20" s="1"/>
    </row>
    <row r="21" spans="1:15" x14ac:dyDescent="0.2">
      <c r="A21" s="170"/>
      <c r="B21" s="250"/>
      <c r="C21" s="250"/>
      <c r="D21" s="12"/>
      <c r="E21" s="3"/>
      <c r="F21" s="4"/>
      <c r="G21" s="10"/>
      <c r="H21" s="4"/>
      <c r="I21" s="10"/>
      <c r="J21" s="4"/>
      <c r="K21" s="10"/>
      <c r="L21" s="4"/>
      <c r="M21" s="167"/>
      <c r="O21" s="1"/>
    </row>
    <row r="22" spans="1:15" x14ac:dyDescent="0.2">
      <c r="A22" s="170"/>
      <c r="B22" s="250"/>
      <c r="C22" s="250"/>
      <c r="D22" s="12"/>
      <c r="E22" s="3"/>
      <c r="F22" s="4"/>
      <c r="G22" s="10"/>
      <c r="H22" s="4"/>
      <c r="I22" s="10"/>
      <c r="J22" s="4"/>
      <c r="K22" s="10"/>
      <c r="L22" s="4"/>
      <c r="M22" s="167"/>
      <c r="O22" s="1"/>
    </row>
    <row r="23" spans="1:15" x14ac:dyDescent="0.2">
      <c r="A23" s="170"/>
      <c r="B23" s="250"/>
      <c r="C23" s="250"/>
      <c r="D23" s="12"/>
      <c r="E23" s="3"/>
      <c r="F23" s="4"/>
      <c r="G23" s="10"/>
      <c r="H23" s="4"/>
      <c r="I23" s="10"/>
      <c r="J23" s="4"/>
      <c r="K23" s="10"/>
      <c r="L23" s="4"/>
      <c r="M23" s="167"/>
      <c r="O23" s="1"/>
    </row>
    <row r="24" spans="1:15" x14ac:dyDescent="0.2">
      <c r="A24" s="170"/>
      <c r="B24" s="250"/>
      <c r="C24" s="250"/>
      <c r="D24" s="12"/>
      <c r="E24" s="3"/>
      <c r="F24" s="4"/>
      <c r="G24" s="10"/>
      <c r="H24" s="4"/>
      <c r="I24" s="10"/>
      <c r="J24" s="4"/>
      <c r="K24" s="10"/>
      <c r="L24" s="4"/>
      <c r="M24" s="167"/>
      <c r="O24" s="1"/>
    </row>
    <row r="25" spans="1:15" x14ac:dyDescent="0.2">
      <c r="A25" s="170"/>
      <c r="B25" s="250"/>
      <c r="C25" s="250"/>
      <c r="D25" s="12"/>
      <c r="E25" s="3"/>
      <c r="F25" s="4"/>
      <c r="G25" s="10"/>
      <c r="H25" s="4"/>
      <c r="I25" s="10"/>
      <c r="J25" s="4"/>
      <c r="K25" s="10"/>
      <c r="L25" s="4"/>
      <c r="M25" s="167"/>
      <c r="O25" s="1"/>
    </row>
    <row r="26" spans="1:15" x14ac:dyDescent="0.2">
      <c r="A26" s="170"/>
      <c r="B26" s="251"/>
      <c r="C26" s="251"/>
      <c r="D26" s="12"/>
      <c r="E26" s="3"/>
      <c r="F26" s="4"/>
      <c r="G26" s="10"/>
      <c r="H26" s="5"/>
      <c r="I26" s="11"/>
      <c r="J26" s="5"/>
      <c r="K26" s="11"/>
      <c r="L26" s="5"/>
      <c r="M26" s="169"/>
    </row>
    <row r="27" spans="1:15" x14ac:dyDescent="0.2">
      <c r="A27" s="170"/>
      <c r="B27" s="251"/>
      <c r="C27" s="251"/>
      <c r="D27" s="12"/>
      <c r="E27" s="3"/>
      <c r="F27" s="4"/>
      <c r="G27" s="10"/>
      <c r="H27" s="6"/>
      <c r="I27" s="11"/>
      <c r="J27" s="6"/>
      <c r="K27" s="11"/>
      <c r="L27" s="6"/>
      <c r="M27" s="169"/>
    </row>
    <row r="28" spans="1:15" ht="15" x14ac:dyDescent="0.25">
      <c r="A28" s="171" t="s">
        <v>26</v>
      </c>
      <c r="B28" s="7" t="s">
        <v>25</v>
      </c>
      <c r="C28" s="8"/>
      <c r="D28" s="130">
        <f>SUM(D13:D27)</f>
        <v>0</v>
      </c>
      <c r="E28" s="29" t="e">
        <f>SUM(E13:E27)</f>
        <v>#DIV/0!</v>
      </c>
      <c r="F28" s="29" t="e">
        <f>G28/D28</f>
        <v>#DIV/0!</v>
      </c>
      <c r="G28" s="130">
        <f>SUM(G13:G27)</f>
        <v>0</v>
      </c>
      <c r="H28" s="29" t="e">
        <f>I28/D28</f>
        <v>#DIV/0!</v>
      </c>
      <c r="I28" s="130">
        <f>SUM(I13:I27)</f>
        <v>0</v>
      </c>
      <c r="J28" s="29" t="e">
        <f>K28/D28</f>
        <v>#DIV/0!</v>
      </c>
      <c r="K28" s="130">
        <f>SUM(K13:K27)</f>
        <v>0</v>
      </c>
      <c r="L28" s="29" t="e">
        <f>M28/D28</f>
        <v>#DIV/0!</v>
      </c>
      <c r="M28" s="172">
        <f>SUM(M13:M27)</f>
        <v>0</v>
      </c>
    </row>
    <row r="29" spans="1:15" ht="15" x14ac:dyDescent="0.25">
      <c r="A29" s="223" t="s">
        <v>27</v>
      </c>
      <c r="B29" s="224"/>
      <c r="C29" s="224"/>
      <c r="D29" s="224"/>
      <c r="E29" s="224"/>
      <c r="F29" s="224"/>
      <c r="G29" s="224"/>
      <c r="H29" s="224"/>
      <c r="I29" s="224"/>
      <c r="J29" s="224"/>
      <c r="K29" s="224"/>
      <c r="L29" s="224"/>
      <c r="M29" s="225"/>
    </row>
    <row r="30" spans="1:15" x14ac:dyDescent="0.2">
      <c r="A30" s="173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174"/>
    </row>
    <row r="31" spans="1:15" ht="14.25" customHeight="1" x14ac:dyDescent="0.25">
      <c r="A31" s="175"/>
      <c r="B31" s="9"/>
      <c r="C31" s="9"/>
      <c r="D31" s="9"/>
      <c r="E31" s="9"/>
      <c r="F31" s="9"/>
      <c r="G31" s="9"/>
      <c r="H31" s="9"/>
      <c r="I31" s="9"/>
      <c r="J31" s="18" t="s">
        <v>98</v>
      </c>
      <c r="K31" s="9"/>
      <c r="L31" s="30"/>
      <c r="M31" s="176"/>
    </row>
    <row r="32" spans="1:15" ht="14.25" customHeight="1" x14ac:dyDescent="0.25">
      <c r="A32" s="175"/>
      <c r="B32" s="9"/>
      <c r="C32" s="9"/>
      <c r="D32" s="9"/>
      <c r="E32" s="9"/>
      <c r="F32" s="9"/>
      <c r="G32" s="9"/>
      <c r="H32" s="9"/>
      <c r="I32" s="9"/>
      <c r="J32" s="9"/>
      <c r="K32" s="9"/>
      <c r="L32" s="30"/>
      <c r="M32" s="176"/>
    </row>
    <row r="33" spans="1:13" ht="28.5" customHeight="1" x14ac:dyDescent="0.25">
      <c r="A33" s="261"/>
      <c r="B33" s="262"/>
      <c r="C33" s="262"/>
      <c r="D33" s="262"/>
      <c r="E33" s="262"/>
      <c r="F33" s="9"/>
      <c r="G33" s="9"/>
      <c r="H33" s="16"/>
      <c r="I33" s="16"/>
      <c r="J33" s="16"/>
      <c r="K33" s="16"/>
      <c r="L33" s="16"/>
      <c r="M33" s="177"/>
    </row>
    <row r="34" spans="1:13" ht="15" x14ac:dyDescent="0.25">
      <c r="A34" s="148"/>
      <c r="B34" s="149"/>
      <c r="C34" s="149"/>
      <c r="D34" s="252"/>
      <c r="E34" s="253"/>
      <c r="F34" s="253"/>
      <c r="G34" s="17"/>
      <c r="H34" s="18"/>
      <c r="I34" s="9"/>
      <c r="J34" s="221" t="s">
        <v>99</v>
      </c>
      <c r="K34" s="221"/>
      <c r="L34" s="221"/>
      <c r="M34" s="178"/>
    </row>
    <row r="35" spans="1:13" ht="15" x14ac:dyDescent="0.25">
      <c r="A35" s="148"/>
      <c r="B35" s="149"/>
      <c r="C35" s="149"/>
      <c r="D35" s="252" t="s">
        <v>100</v>
      </c>
      <c r="E35" s="253"/>
      <c r="F35" s="253"/>
      <c r="G35" s="19" t="s">
        <v>23</v>
      </c>
      <c r="H35" s="157"/>
      <c r="I35" s="9"/>
      <c r="J35" s="222" t="s">
        <v>101</v>
      </c>
      <c r="K35" s="222"/>
      <c r="L35" s="222"/>
      <c r="M35" s="179"/>
    </row>
    <row r="36" spans="1:13" ht="15" x14ac:dyDescent="0.25">
      <c r="A36" s="254"/>
      <c r="B36" s="255"/>
      <c r="C36" s="255"/>
      <c r="D36" s="180"/>
      <c r="E36" s="180"/>
      <c r="F36" s="180"/>
      <c r="G36" s="180"/>
      <c r="H36" s="181"/>
      <c r="I36" s="182"/>
      <c r="J36" s="181"/>
      <c r="K36" s="182"/>
      <c r="L36" s="182"/>
      <c r="M36" s="183"/>
    </row>
  </sheetData>
  <mergeCells count="39">
    <mergeCell ref="D35:F35"/>
    <mergeCell ref="A36:C36"/>
    <mergeCell ref="A4:G4"/>
    <mergeCell ref="B21:C21"/>
    <mergeCell ref="B22:C22"/>
    <mergeCell ref="B13:C13"/>
    <mergeCell ref="B14:C14"/>
    <mergeCell ref="B15:C15"/>
    <mergeCell ref="B16:C16"/>
    <mergeCell ref="B17:C17"/>
    <mergeCell ref="A33:E33"/>
    <mergeCell ref="D34:F34"/>
    <mergeCell ref="B20:C20"/>
    <mergeCell ref="B26:C26"/>
    <mergeCell ref="B27:C27"/>
    <mergeCell ref="B23:C23"/>
    <mergeCell ref="B24:C24"/>
    <mergeCell ref="B25:C25"/>
    <mergeCell ref="F11:G11"/>
    <mergeCell ref="H11:I11"/>
    <mergeCell ref="L11:M11"/>
    <mergeCell ref="J11:K11"/>
    <mergeCell ref="B19:C19"/>
    <mergeCell ref="J34:L34"/>
    <mergeCell ref="J35:L35"/>
    <mergeCell ref="A29:M29"/>
    <mergeCell ref="A1:M1"/>
    <mergeCell ref="A3:G3"/>
    <mergeCell ref="A5:G5"/>
    <mergeCell ref="A6:G6"/>
    <mergeCell ref="A8:E8"/>
    <mergeCell ref="I8:M8"/>
    <mergeCell ref="A7:E7"/>
    <mergeCell ref="I7:M7"/>
    <mergeCell ref="B18:C18"/>
    <mergeCell ref="A10:M10"/>
    <mergeCell ref="A11:A12"/>
    <mergeCell ref="B11:C12"/>
    <mergeCell ref="D11:E11"/>
  </mergeCells>
  <pageMargins left="0.51181102362204722" right="0.51181102362204722" top="1.7716535433070868" bottom="0.78740157480314965" header="0.35433070866141736" footer="0.31496062992125984"/>
  <pageSetup paperSize="9" scale="65" orientation="landscape" r:id="rId1"/>
  <headerFooter>
    <oddHeader>&amp;C&amp;G</oddHeader>
    <oddFooter xml:space="preserve">&amp;C&amp;8P R E F E I T U R A  M U N I C I P A L  D E  L U T É C I A
ESTADO DE SÃO PAULO
Praça Arlindo Eiras, 125 - Centro - CEP 19750-000  -  LUTÉCIA/SP
 Fone: (18) 3368-1101 e 3368-1105 – Fax: (18) 3368-1113 -  
C.N.P.J. 44.544.880/0001-32
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ORÇAMENTO</vt:lpstr>
      <vt:lpstr>CRONOGRAMA</vt:lpstr>
      <vt:lpstr>ORÇAMENTO!Area_de_impressao</vt:lpstr>
      <vt:lpstr>ORÇAMENTO!Titulos_de_impressao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Elza Regina Salomao</cp:lastModifiedBy>
  <cp:revision>0</cp:revision>
  <cp:lastPrinted>2022-06-28T19:51:53Z</cp:lastPrinted>
  <dcterms:created xsi:type="dcterms:W3CDTF">2020-08-20T12:31:58Z</dcterms:created>
  <dcterms:modified xsi:type="dcterms:W3CDTF">2022-06-28T19:53:20Z</dcterms:modified>
</cp:coreProperties>
</file>